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ils-Gustav\Documents\UMC svenska avdelning\Statistik Finland\Statistik för 2025\"/>
    </mc:Choice>
  </mc:AlternateContent>
  <xr:revisionPtr revIDLastSave="0" documentId="13_ncr:1_{50762B2C-5CB4-4AE4-9B1C-87613A3E4536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medlemskap" sheetId="1" r:id="rId1"/>
    <sheet name="verksamhet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32" i="1" l="1"/>
  <c r="Y31" i="1"/>
  <c r="Y30" i="1"/>
  <c r="Y29" i="1"/>
  <c r="Y27" i="1"/>
  <c r="Y26" i="1"/>
  <c r="Y25" i="1"/>
  <c r="Y24" i="1"/>
  <c r="Y23" i="1"/>
  <c r="Y22" i="1"/>
  <c r="Y21" i="1"/>
  <c r="Y20" i="1"/>
  <c r="Y17" i="1"/>
  <c r="Y16" i="1"/>
  <c r="Y13" i="1"/>
  <c r="Y12" i="1"/>
  <c r="Y9" i="1"/>
  <c r="Y8" i="1"/>
  <c r="Y7" i="1"/>
  <c r="Y6" i="1"/>
  <c r="Y5" i="1"/>
  <c r="Y4" i="1"/>
  <c r="Y3" i="1"/>
  <c r="Y7" i="2"/>
  <c r="Y6" i="2"/>
  <c r="Y5" i="2"/>
  <c r="Y4" i="2"/>
  <c r="Y3" i="2"/>
  <c r="Y8" i="2"/>
  <c r="Y9" i="2"/>
  <c r="Y12" i="2"/>
  <c r="Y13" i="2"/>
  <c r="Y16" i="2"/>
  <c r="Y17" i="2"/>
  <c r="Y20" i="2"/>
  <c r="Y21" i="2"/>
  <c r="Y22" i="2"/>
  <c r="Y23" i="2"/>
  <c r="Y24" i="2"/>
  <c r="Y25" i="2"/>
  <c r="X9" i="1"/>
  <c r="W3" i="1"/>
  <c r="R21" i="1"/>
  <c r="F33" i="1"/>
  <c r="F21" i="1"/>
  <c r="F24" i="1" s="1"/>
  <c r="F9" i="1"/>
  <c r="F27" i="2"/>
  <c r="F9" i="2"/>
  <c r="F25" i="1" l="1"/>
  <c r="E27" i="2"/>
  <c r="E9" i="2"/>
  <c r="E33" i="1"/>
  <c r="E21" i="1"/>
  <c r="E24" i="1" s="1"/>
  <c r="E9" i="1"/>
  <c r="E25" i="1" l="1"/>
  <c r="K25" i="1"/>
  <c r="Q16" i="1"/>
  <c r="N9" i="2"/>
  <c r="L9" i="2"/>
  <c r="K9" i="2"/>
  <c r="D21" i="1"/>
  <c r="D24" i="1" s="1"/>
  <c r="Q10" i="1"/>
  <c r="W10" i="1" s="1"/>
  <c r="U32" i="2"/>
  <c r="Q32" i="2"/>
  <c r="U31" i="2"/>
  <c r="Q31" i="2"/>
  <c r="U30" i="2"/>
  <c r="Q30" i="2"/>
  <c r="U29" i="2"/>
  <c r="Q29" i="2"/>
  <c r="W29" i="2" s="1"/>
  <c r="Y29" i="2" s="1"/>
  <c r="X27" i="2"/>
  <c r="U27" i="2"/>
  <c r="T27" i="2"/>
  <c r="S27" i="2"/>
  <c r="R27" i="2"/>
  <c r="P27" i="2"/>
  <c r="O27" i="2"/>
  <c r="N27" i="2"/>
  <c r="M27" i="2"/>
  <c r="L27" i="2"/>
  <c r="J27" i="2"/>
  <c r="I27" i="2"/>
  <c r="H27" i="2"/>
  <c r="G27" i="2"/>
  <c r="D27" i="2"/>
  <c r="U26" i="2"/>
  <c r="Q26" i="2"/>
  <c r="W26" i="2" s="1"/>
  <c r="Y26" i="2" s="1"/>
  <c r="U25" i="2"/>
  <c r="Q25" i="2"/>
  <c r="W25" i="2" s="1"/>
  <c r="U24" i="2"/>
  <c r="Q24" i="2"/>
  <c r="W24" i="2" s="1"/>
  <c r="U23" i="2"/>
  <c r="Q23" i="2"/>
  <c r="W23" i="2" s="1"/>
  <c r="U22" i="2"/>
  <c r="Q22" i="2"/>
  <c r="W22" i="2" s="1"/>
  <c r="U21" i="2"/>
  <c r="Q21" i="2"/>
  <c r="W21" i="2" s="1"/>
  <c r="U20" i="2"/>
  <c r="Q20" i="2"/>
  <c r="W20" i="2" s="1"/>
  <c r="U17" i="2"/>
  <c r="Q17" i="2"/>
  <c r="W17" i="2" s="1"/>
  <c r="U16" i="2"/>
  <c r="Q16" i="2"/>
  <c r="W16" i="2" s="1"/>
  <c r="U13" i="2"/>
  <c r="Q13" i="2"/>
  <c r="U12" i="2"/>
  <c r="Q12" i="2"/>
  <c r="W12" i="2" s="1"/>
  <c r="X9" i="2"/>
  <c r="T9" i="2"/>
  <c r="S9" i="2"/>
  <c r="R9" i="2"/>
  <c r="P9" i="2"/>
  <c r="O9" i="2"/>
  <c r="M9" i="2"/>
  <c r="J9" i="2"/>
  <c r="I9" i="2"/>
  <c r="H9" i="2"/>
  <c r="G9" i="2"/>
  <c r="D9" i="2"/>
  <c r="U8" i="2"/>
  <c r="Q8" i="2"/>
  <c r="W8" i="2" s="1"/>
  <c r="U7" i="2"/>
  <c r="Q7" i="2"/>
  <c r="U6" i="2"/>
  <c r="Q6" i="2"/>
  <c r="U5" i="2"/>
  <c r="Q5" i="2"/>
  <c r="W5" i="2" s="1"/>
  <c r="U4" i="2"/>
  <c r="Q4" i="2"/>
  <c r="W4" i="2" s="1"/>
  <c r="U3" i="2"/>
  <c r="Q3" i="2"/>
  <c r="W3" i="2" s="1"/>
  <c r="X33" i="1"/>
  <c r="S33" i="1"/>
  <c r="R33" i="1"/>
  <c r="U33" i="1" s="1"/>
  <c r="P33" i="1"/>
  <c r="O33" i="1"/>
  <c r="N33" i="1"/>
  <c r="M33" i="1"/>
  <c r="L33" i="1"/>
  <c r="J33" i="1"/>
  <c r="I33" i="1"/>
  <c r="H33" i="1"/>
  <c r="G33" i="1"/>
  <c r="D33" i="1"/>
  <c r="U32" i="1"/>
  <c r="Q32" i="1"/>
  <c r="U31" i="1"/>
  <c r="Q31" i="1"/>
  <c r="W31" i="1" s="1"/>
  <c r="U28" i="1"/>
  <c r="Q28" i="1"/>
  <c r="W28" i="1" s="1"/>
  <c r="U27" i="1"/>
  <c r="Q27" i="1"/>
  <c r="W27" i="1" s="1"/>
  <c r="U26" i="1"/>
  <c r="Q26" i="1"/>
  <c r="N24" i="1"/>
  <c r="M24" i="1"/>
  <c r="K24" i="1"/>
  <c r="I24" i="1"/>
  <c r="X21" i="1"/>
  <c r="S21" i="1"/>
  <c r="U21" i="1" s="1"/>
  <c r="P21" i="1"/>
  <c r="O21" i="1"/>
  <c r="N21" i="1"/>
  <c r="N25" i="1" s="1"/>
  <c r="M21" i="1"/>
  <c r="L24" i="1"/>
  <c r="J21" i="1"/>
  <c r="I21" i="1"/>
  <c r="H21" i="1"/>
  <c r="H24" i="1" s="1"/>
  <c r="G21" i="1"/>
  <c r="G24" i="1" s="1"/>
  <c r="U20" i="1"/>
  <c r="Q20" i="1"/>
  <c r="W20" i="1" s="1"/>
  <c r="W19" i="1"/>
  <c r="U19" i="1"/>
  <c r="Q19" i="1"/>
  <c r="U18" i="1"/>
  <c r="Q18" i="1"/>
  <c r="U17" i="1"/>
  <c r="Q17" i="1"/>
  <c r="U13" i="1"/>
  <c r="Q13" i="1"/>
  <c r="W13" i="1" s="1"/>
  <c r="Q12" i="1"/>
  <c r="U11" i="1"/>
  <c r="Q11" i="1"/>
  <c r="W11" i="1" s="1"/>
  <c r="S9" i="1"/>
  <c r="R9" i="1"/>
  <c r="R25" i="1" s="1"/>
  <c r="P9" i="1"/>
  <c r="O9" i="1"/>
  <c r="M9" i="1"/>
  <c r="M25" i="1" s="1"/>
  <c r="L9" i="1"/>
  <c r="K9" i="1"/>
  <c r="J9" i="1"/>
  <c r="I9" i="1"/>
  <c r="I25" i="1" s="1"/>
  <c r="H9" i="1"/>
  <c r="G9" i="1"/>
  <c r="D9" i="1"/>
  <c r="U8" i="1"/>
  <c r="Q8" i="1"/>
  <c r="U7" i="1"/>
  <c r="Q7" i="1"/>
  <c r="U6" i="1"/>
  <c r="Q6" i="1"/>
  <c r="U5" i="1"/>
  <c r="Q5" i="1"/>
  <c r="U4" i="1"/>
  <c r="Q4" i="1"/>
  <c r="W4" i="1" s="1"/>
  <c r="U3" i="1"/>
  <c r="Q3" i="1"/>
  <c r="W17" i="1" l="1"/>
  <c r="U24" i="1"/>
  <c r="J25" i="1"/>
  <c r="W16" i="1"/>
  <c r="W30" i="2"/>
  <c r="Y30" i="2" s="1"/>
  <c r="W31" i="2"/>
  <c r="Y31" i="2" s="1"/>
  <c r="W32" i="2"/>
  <c r="Y32" i="2" s="1"/>
  <c r="W13" i="2"/>
  <c r="W7" i="2"/>
  <c r="U9" i="2"/>
  <c r="W6" i="2"/>
  <c r="Q9" i="2"/>
  <c r="Q33" i="1"/>
  <c r="W33" i="1" s="1"/>
  <c r="W32" i="1"/>
  <c r="W26" i="1"/>
  <c r="D25" i="1"/>
  <c r="Q21" i="1"/>
  <c r="Q24" i="1" s="1"/>
  <c r="W18" i="1"/>
  <c r="U9" i="1"/>
  <c r="U25" i="1" s="1"/>
  <c r="W8" i="1"/>
  <c r="W7" i="1"/>
  <c r="W6" i="1"/>
  <c r="J24" i="1"/>
  <c r="W5" i="1"/>
  <c r="O25" i="1"/>
  <c r="Q9" i="1"/>
  <c r="P25" i="1"/>
  <c r="S25" i="1"/>
  <c r="G25" i="1"/>
  <c r="L25" i="1"/>
  <c r="Q27" i="2"/>
  <c r="W27" i="2" s="1"/>
  <c r="Y27" i="2" s="1"/>
  <c r="O24" i="1"/>
  <c r="H25" i="1"/>
  <c r="W9" i="2" l="1"/>
  <c r="W21" i="1"/>
  <c r="W24" i="1" s="1"/>
  <c r="Q25" i="1"/>
  <c r="W25" i="1" s="1"/>
  <c r="W9" i="1"/>
</calcChain>
</file>

<file path=xl/sharedStrings.xml><?xml version="1.0" encoding="utf-8"?>
<sst xmlns="http://schemas.openxmlformats.org/spreadsheetml/2006/main" count="104" uniqueCount="88">
  <si>
    <t>Borgå</t>
  </si>
  <si>
    <t>Ekenäs</t>
  </si>
  <si>
    <t>Grankulla</t>
  </si>
  <si>
    <t>Helsingfors</t>
  </si>
  <si>
    <t>Ingå</t>
  </si>
  <si>
    <t>Jakobstad</t>
  </si>
  <si>
    <t>Kristinestad</t>
  </si>
  <si>
    <t>Lovisa</t>
  </si>
  <si>
    <t>Skaftung</t>
  </si>
  <si>
    <t>Svartså krets</t>
  </si>
  <si>
    <t>Vasa</t>
  </si>
  <si>
    <t>Åbo</t>
  </si>
  <si>
    <t xml:space="preserve">Laxå </t>
  </si>
  <si>
    <t>Östersund</t>
  </si>
  <si>
    <t xml:space="preserve">Kållered,  Huskvarna, Sandviken </t>
  </si>
  <si>
    <t xml:space="preserve">Summa Svergige </t>
  </si>
  <si>
    <t xml:space="preserve">Hela kyrkan totalt </t>
  </si>
  <si>
    <t>Föregående år</t>
  </si>
  <si>
    <t>Bekännande medlemmar</t>
  </si>
  <si>
    <t>Mottagna genom bekännelse</t>
  </si>
  <si>
    <t>Mottagna genom inflyttning</t>
  </si>
  <si>
    <t>Utflyttade</t>
  </si>
  <si>
    <t>Avförda/Utträdda</t>
  </si>
  <si>
    <t>Avlidna</t>
  </si>
  <si>
    <t>Varav Legala medlemmar i fullt medlemskap</t>
  </si>
  <si>
    <t>Varav Icke legala medlemmar i fullt medlemskap</t>
  </si>
  <si>
    <t>Ordinerade pastorer som är medlemmar endast i ÅK</t>
  </si>
  <si>
    <t>Varav kvinnor som är bekännande medlemmar</t>
  </si>
  <si>
    <t>Döpta medlemmar</t>
  </si>
  <si>
    <t>14 A</t>
  </si>
  <si>
    <t>Döpta under året</t>
  </si>
  <si>
    <t>Mottagna/inflyttade under året</t>
  </si>
  <si>
    <t>Utflyttade/avförda/utträdda/döda under året</t>
  </si>
  <si>
    <t>Totala antalet medlemmar</t>
  </si>
  <si>
    <t>Totala antalet legala medlemmar</t>
  </si>
  <si>
    <t>30a</t>
  </si>
  <si>
    <t>30b</t>
  </si>
  <si>
    <t>30c</t>
  </si>
  <si>
    <t xml:space="preserve">Varav medlemmar som bor utomlands </t>
  </si>
  <si>
    <t>Övriga medlemmar</t>
  </si>
  <si>
    <t>Anslutna medlemmar</t>
  </si>
  <si>
    <t>Associerade</t>
  </si>
  <si>
    <t>Summa övriga medlemmar</t>
  </si>
  <si>
    <t>Ekenäs-Hangö</t>
  </si>
  <si>
    <t xml:space="preserve">Finland totalt </t>
  </si>
  <si>
    <t>Laxå</t>
  </si>
  <si>
    <t>Sverige totalt</t>
  </si>
  <si>
    <t>Hela kyrkan totalt</t>
  </si>
  <si>
    <t>Undervisning och smågrupper</t>
  </si>
  <si>
    <t>Konfirmerade under året</t>
  </si>
  <si>
    <t>Antal kurser</t>
  </si>
  <si>
    <t>Antal deltagare i kurser</t>
  </si>
  <si>
    <t>Antal smågrupper</t>
  </si>
  <si>
    <t>Antal deltagare i smågrupper</t>
  </si>
  <si>
    <t>Antal deltagare i daglediga/pensionärsgrupper</t>
  </si>
  <si>
    <t>Summa deltagare i undervisning</t>
  </si>
  <si>
    <t>Arbete bland kvinnor</t>
  </si>
  <si>
    <t>Antal grupper för kvinnor</t>
  </si>
  <si>
    <t>Summa deltagare i arbetet bland kvinnor</t>
  </si>
  <si>
    <t>Arbete bland män</t>
  </si>
  <si>
    <t>Antalet grupper för män</t>
  </si>
  <si>
    <t>Summa deltagare i arbetet bland män</t>
  </si>
  <si>
    <t>Arbete bland barn- och ungdomar</t>
  </si>
  <si>
    <t>Antal söndagsskolor</t>
  </si>
  <si>
    <t>Antal elever i ssk</t>
  </si>
  <si>
    <t>Antal barngrupper</t>
  </si>
  <si>
    <t>Antal deltagare i barngrupper</t>
  </si>
  <si>
    <t>Antal ungdomsgrupper</t>
  </si>
  <si>
    <t>Antal deltagare i ungdomsgrupper</t>
  </si>
  <si>
    <t>Antal ledare i barn- och ungdomsarbete</t>
  </si>
  <si>
    <t>Summa deltagare i barn- och ungdomsarbetet</t>
  </si>
  <si>
    <t>Diakonal verksamhet</t>
  </si>
  <si>
    <t>Antal personer i vänkretsen</t>
  </si>
  <si>
    <t>Antalet lokalpredikanter</t>
  </si>
  <si>
    <t>Varav Döpta medlemmar (ej bekännande) under 18 år</t>
  </si>
  <si>
    <t>Varav Döpta medlemmar (ej bekännande) över 18 år</t>
  </si>
  <si>
    <t>Finlands svenska metodistkyrka                    Statistik över medlemskapet 31.12.2025</t>
  </si>
  <si>
    <t xml:space="preserve">  Huskvarna, Sandviken </t>
  </si>
  <si>
    <t>Antalet bekännande medlemmar 1.1.2025</t>
  </si>
  <si>
    <t>Bekännande medlemmar 31.12.2025</t>
  </si>
  <si>
    <t>Finland totalt 2025</t>
  </si>
  <si>
    <t>Antalet döpta medlemmar 1.1.2025 som även är legala</t>
  </si>
  <si>
    <t>Antal döpta medlemmar som inte är finska medborgare/legala 1.1.2025</t>
  </si>
  <si>
    <t>Summa döpta medlemmar 31.12.2025</t>
  </si>
  <si>
    <t>Summa döpta/legala och bekännande medlemmar 31.12 2025</t>
  </si>
  <si>
    <t>Finlands svenska metodistkyrka                    Statistik över verksamheten 31.12.2025</t>
  </si>
  <si>
    <t>Gudstjänstbesökare i medeltal under 2025</t>
  </si>
  <si>
    <t>Skillnad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</si>
</sst>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Aptos Narrow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000000"/>
      <name val="Calibri"/>
      <charset val="1"/>
    </font>
    <font>
      <sz val="9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i/>
      <sz val="9"/>
      <name val="Calibri"/>
      <family val="2"/>
      <charset val="1"/>
    </font>
    <font>
      <b/>
      <sz val="9"/>
      <name val="Calibri"/>
      <family val="2"/>
      <charset val="1"/>
    </font>
    <font>
      <sz val="9"/>
      <color rgb="FFFF0000"/>
      <name val="Calibri"/>
      <family val="2"/>
      <charset val="1"/>
    </font>
    <font>
      <sz val="11"/>
      <name val="Calibri"/>
      <family val="2"/>
      <charset val="1"/>
    </font>
    <font>
      <b/>
      <i/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Aptos Narrow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49" fontId="3" fillId="0" borderId="1" xfId="0" applyNumberFormat="1" applyFont="1" applyBorder="1" applyAlignment="1">
      <alignment horizontal="center" textRotation="90"/>
    </xf>
    <xf numFmtId="49" fontId="3" fillId="0" borderId="1" xfId="1" applyNumberFormat="1" applyFont="1" applyBorder="1" applyAlignment="1">
      <alignment horizontal="center" textRotation="90"/>
    </xf>
    <xf numFmtId="49" fontId="4" fillId="0" borderId="1" xfId="0" applyNumberFormat="1" applyFont="1" applyBorder="1" applyAlignment="1">
      <alignment horizontal="center" textRotation="90"/>
    </xf>
    <xf numFmtId="49" fontId="5" fillId="0" borderId="1" xfId="0" applyNumberFormat="1" applyFont="1" applyBorder="1" applyAlignment="1">
      <alignment horizontal="center" textRotation="90"/>
    </xf>
    <xf numFmtId="49" fontId="7" fillId="0" borderId="1" xfId="0" applyNumberFormat="1" applyFont="1" applyBorder="1" applyAlignment="1">
      <alignment horizontal="center" textRotation="90" wrapText="1"/>
    </xf>
    <xf numFmtId="0" fontId="8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0" fontId="5" fillId="2" borderId="1" xfId="0" applyFont="1" applyFill="1" applyBorder="1"/>
    <xf numFmtId="1" fontId="3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 vertical="center"/>
    </xf>
    <xf numFmtId="0" fontId="12" fillId="0" borderId="1" xfId="0" applyFont="1" applyBorder="1"/>
    <xf numFmtId="0" fontId="6" fillId="0" borderId="1" xfId="0" applyFont="1" applyBorder="1"/>
    <xf numFmtId="1" fontId="9" fillId="0" borderId="1" xfId="0" applyNumberFormat="1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3" fillId="0" borderId="1" xfId="0" applyFont="1" applyBorder="1" applyAlignment="1">
      <alignment horizontal="right" textRotation="90"/>
    </xf>
    <xf numFmtId="0" fontId="3" fillId="0" borderId="1" xfId="0" applyFont="1" applyBorder="1" applyAlignment="1">
      <alignment horizontal="center" textRotation="90"/>
    </xf>
    <xf numFmtId="0" fontId="3" fillId="0" borderId="2" xfId="0" applyFont="1" applyBorder="1" applyAlignment="1">
      <alignment horizontal="right" textRotation="90"/>
    </xf>
    <xf numFmtId="0" fontId="4" fillId="0" borderId="1" xfId="0" applyFont="1" applyBorder="1" applyAlignment="1">
      <alignment horizontal="right" textRotation="90"/>
    </xf>
    <xf numFmtId="0" fontId="5" fillId="0" borderId="1" xfId="0" applyFont="1" applyBorder="1" applyAlignment="1">
      <alignment horizontal="right" textRotation="90"/>
    </xf>
    <xf numFmtId="0" fontId="12" fillId="0" borderId="4" xfId="0" applyFont="1" applyBorder="1"/>
    <xf numFmtId="0" fontId="0" fillId="0" borderId="0" xfId="0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1" fillId="0" borderId="0" xfId="0" applyFont="1"/>
    <xf numFmtId="0" fontId="5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9" fillId="0" borderId="1" xfId="0" applyFont="1" applyBorder="1"/>
    <xf numFmtId="0" fontId="1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7" fillId="0" borderId="0" xfId="0" applyFo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1" fontId="17" fillId="0" borderId="1" xfId="0" applyNumberFormat="1" applyFont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18" fillId="2" borderId="1" xfId="0" applyNumberFormat="1" applyFont="1" applyFill="1" applyBorder="1" applyAlignment="1">
      <alignment horizontal="right"/>
    </xf>
    <xf numFmtId="1" fontId="19" fillId="0" borderId="1" xfId="0" applyNumberFormat="1" applyFont="1" applyBorder="1" applyAlignment="1">
      <alignment horizontal="right"/>
    </xf>
    <xf numFmtId="1" fontId="15" fillId="0" borderId="1" xfId="0" applyNumberFormat="1" applyFont="1" applyBorder="1" applyAlignment="1">
      <alignment horizontal="right"/>
    </xf>
    <xf numFmtId="1" fontId="15" fillId="3" borderId="1" xfId="0" applyNumberFormat="1" applyFont="1" applyFill="1" applyBorder="1" applyAlignment="1">
      <alignment horizontal="right"/>
    </xf>
    <xf numFmtId="0" fontId="16" fillId="3" borderId="1" xfId="0" applyFont="1" applyFill="1" applyBorder="1"/>
    <xf numFmtId="1" fontId="16" fillId="3" borderId="1" xfId="0" applyNumberFormat="1" applyFont="1" applyFill="1" applyBorder="1" applyAlignment="1">
      <alignment horizontal="right"/>
    </xf>
    <xf numFmtId="1" fontId="15" fillId="5" borderId="1" xfId="0" applyNumberFormat="1" applyFont="1" applyFill="1" applyBorder="1" applyAlignment="1">
      <alignment horizontal="right"/>
    </xf>
    <xf numFmtId="1" fontId="16" fillId="3" borderId="3" xfId="0" applyNumberFormat="1" applyFont="1" applyFill="1" applyBorder="1" applyAlignment="1">
      <alignment horizontal="right"/>
    </xf>
    <xf numFmtId="49" fontId="15" fillId="3" borderId="1" xfId="0" applyNumberFormat="1" applyFont="1" applyFill="1" applyBorder="1" applyAlignment="1">
      <alignment horizontal="center" textRotation="90"/>
    </xf>
    <xf numFmtId="0" fontId="15" fillId="3" borderId="1" xfId="0" applyFont="1" applyFill="1" applyBorder="1" applyAlignment="1">
      <alignment horizontal="right"/>
    </xf>
    <xf numFmtId="49" fontId="20" fillId="3" borderId="1" xfId="0" applyNumberFormat="1" applyFont="1" applyFill="1" applyBorder="1" applyAlignment="1">
      <alignment horizontal="center" textRotation="90"/>
    </xf>
    <xf numFmtId="0" fontId="20" fillId="3" borderId="1" xfId="0" applyFont="1" applyFill="1" applyBorder="1" applyAlignment="1">
      <alignment horizontal="right"/>
    </xf>
    <xf numFmtId="1" fontId="20" fillId="3" borderId="1" xfId="0" applyNumberFormat="1" applyFont="1" applyFill="1" applyBorder="1" applyAlignment="1">
      <alignment horizontal="right"/>
    </xf>
    <xf numFmtId="1" fontId="21" fillId="3" borderId="1" xfId="0" applyNumberFormat="1" applyFont="1" applyFill="1" applyBorder="1" applyAlignment="1">
      <alignment horizontal="right"/>
    </xf>
    <xf numFmtId="1" fontId="20" fillId="4" borderId="1" xfId="0" applyNumberFormat="1" applyFont="1" applyFill="1" applyBorder="1" applyAlignment="1">
      <alignment horizontal="right"/>
    </xf>
    <xf numFmtId="0" fontId="21" fillId="4" borderId="1" xfId="0" applyFont="1" applyFill="1" applyBorder="1"/>
    <xf numFmtId="1" fontId="20" fillId="5" borderId="1" xfId="0" applyNumberFormat="1" applyFont="1" applyFill="1" applyBorder="1" applyAlignment="1">
      <alignment horizontal="right"/>
    </xf>
    <xf numFmtId="0" fontId="21" fillId="4" borderId="3" xfId="0" applyFont="1" applyFill="1" applyBorder="1" applyAlignment="1">
      <alignment horizontal="right"/>
    </xf>
    <xf numFmtId="0" fontId="22" fillId="3" borderId="1" xfId="0" applyFont="1" applyFill="1" applyBorder="1"/>
    <xf numFmtId="1" fontId="23" fillId="3" borderId="1" xfId="0" applyNumberFormat="1" applyFont="1" applyFill="1" applyBorder="1" applyAlignment="1">
      <alignment horizontal="right"/>
    </xf>
    <xf numFmtId="1" fontId="22" fillId="3" borderId="1" xfId="0" applyNumberFormat="1" applyFont="1" applyFill="1" applyBorder="1" applyAlignment="1">
      <alignment horizontal="right"/>
    </xf>
    <xf numFmtId="1" fontId="23" fillId="5" borderId="1" xfId="0" applyNumberFormat="1" applyFont="1" applyFill="1" applyBorder="1" applyAlignment="1">
      <alignment horizontal="right"/>
    </xf>
    <xf numFmtId="0" fontId="24" fillId="3" borderId="3" xfId="0" applyFont="1" applyFill="1" applyBorder="1" applyAlignment="1">
      <alignment horizontal="right"/>
    </xf>
    <xf numFmtId="0" fontId="15" fillId="3" borderId="1" xfId="0" applyFont="1" applyFill="1" applyBorder="1" applyAlignment="1">
      <alignment horizontal="right" textRotation="90"/>
    </xf>
    <xf numFmtId="0" fontId="16" fillId="3" borderId="1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49" fontId="3" fillId="0" borderId="1" xfId="0" applyNumberFormat="1" applyFont="1" applyBorder="1" applyAlignment="1">
      <alignment textRotation="90"/>
    </xf>
    <xf numFmtId="1" fontId="3" fillId="0" borderId="1" xfId="0" applyNumberFormat="1" applyFont="1" applyBorder="1"/>
    <xf numFmtId="1" fontId="15" fillId="3" borderId="1" xfId="0" applyNumberFormat="1" applyFont="1" applyFill="1" applyBorder="1"/>
    <xf numFmtId="1" fontId="3" fillId="2" borderId="1" xfId="0" applyNumberFormat="1" applyFont="1" applyFill="1" applyBorder="1"/>
    <xf numFmtId="1" fontId="5" fillId="2" borderId="1" xfId="0" applyNumberFormat="1" applyFont="1" applyFill="1" applyBorder="1"/>
    <xf numFmtId="1" fontId="23" fillId="3" borderId="1" xfId="0" applyNumberFormat="1" applyFont="1" applyFill="1" applyBorder="1"/>
    <xf numFmtId="1" fontId="6" fillId="0" borderId="1" xfId="0" applyNumberFormat="1" applyFont="1" applyBorder="1"/>
    <xf numFmtId="0" fontId="0" fillId="0" borderId="0" xfId="0" applyAlignment="1">
      <alignment vertical="center"/>
    </xf>
    <xf numFmtId="1" fontId="20" fillId="3" borderId="1" xfId="0" applyNumberFormat="1" applyFont="1" applyFill="1" applyBorder="1"/>
    <xf numFmtId="1" fontId="3" fillId="0" borderId="2" xfId="0" applyNumberFormat="1" applyFont="1" applyBorder="1"/>
    <xf numFmtId="49" fontId="3" fillId="0" borderId="1" xfId="0" applyNumberFormat="1" applyFont="1" applyBorder="1" applyAlignment="1">
      <alignment horizontal="center" vertical="center" textRotation="90"/>
    </xf>
    <xf numFmtId="1" fontId="3" fillId="0" borderId="0" xfId="0" applyNumberFormat="1" applyFont="1" applyAlignment="1">
      <alignment horizontal="right"/>
    </xf>
    <xf numFmtId="1" fontId="20" fillId="4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" fontId="15" fillId="4" borderId="2" xfId="0" applyNumberFormat="1" applyFont="1" applyFill="1" applyBorder="1" applyAlignment="1">
      <alignment horizontal="right" vertical="center"/>
    </xf>
    <xf numFmtId="1" fontId="5" fillId="0" borderId="2" xfId="0" applyNumberFormat="1" applyFont="1" applyBorder="1" applyAlignment="1">
      <alignment horizontal="right" vertical="center"/>
    </xf>
    <xf numFmtId="1" fontId="23" fillId="4" borderId="2" xfId="0" applyNumberFormat="1" applyFont="1" applyFill="1" applyBorder="1" applyAlignment="1">
      <alignment horizontal="right" vertical="center"/>
    </xf>
    <xf numFmtId="1" fontId="6" fillId="0" borderId="2" xfId="0" applyNumberFormat="1" applyFont="1" applyBorder="1" applyAlignment="1">
      <alignment horizontal="right" vertical="center"/>
    </xf>
    <xf numFmtId="0" fontId="3" fillId="0" borderId="1" xfId="1" applyFont="1" applyBorder="1"/>
    <xf numFmtId="1" fontId="3" fillId="0" borderId="1" xfId="1" applyNumberFormat="1" applyFont="1" applyBorder="1"/>
    <xf numFmtId="1" fontId="3" fillId="2" borderId="1" xfId="1" applyNumberFormat="1" applyFont="1" applyFill="1" applyBorder="1"/>
    <xf numFmtId="1" fontId="5" fillId="2" borderId="1" xfId="1" applyNumberFormat="1" applyFont="1" applyFill="1" applyBorder="1"/>
    <xf numFmtId="1" fontId="10" fillId="0" borderId="1" xfId="1" applyNumberFormat="1" applyFont="1" applyBorder="1"/>
    <xf numFmtId="1" fontId="5" fillId="0" borderId="1" xfId="1" applyNumberFormat="1" applyFont="1" applyBorder="1"/>
    <xf numFmtId="1" fontId="25" fillId="0" borderId="1" xfId="0" applyNumberFormat="1" applyFont="1" applyBorder="1" applyAlignment="1">
      <alignment horizontal="right"/>
    </xf>
    <xf numFmtId="1" fontId="15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" fontId="6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3"/>
  <sheetViews>
    <sheetView zoomScaleNormal="100" workbookViewId="0">
      <selection activeCell="Y3" sqref="Y3"/>
    </sheetView>
  </sheetViews>
  <sheetFormatPr defaultColWidth="8.81640625" defaultRowHeight="14.5" x14ac:dyDescent="0.35"/>
  <cols>
    <col min="1" max="1" width="5.90625" customWidth="1"/>
    <col min="2" max="2" width="3.81640625" customWidth="1"/>
    <col min="3" max="3" width="49.1796875" customWidth="1"/>
    <col min="4" max="4" width="3.6328125" customWidth="1"/>
    <col min="5" max="6" width="3.1796875" customWidth="1"/>
    <col min="7" max="7" width="3.1796875" style="93" customWidth="1"/>
    <col min="8" max="8" width="3.453125" customWidth="1"/>
    <col min="9" max="9" width="2.81640625" customWidth="1"/>
    <col min="10" max="10" width="3.1796875" customWidth="1"/>
    <col min="11" max="11" width="2.90625" customWidth="1"/>
    <col min="12" max="12" width="2.6328125" customWidth="1"/>
    <col min="13" max="13" width="2.453125" customWidth="1"/>
    <col min="14" max="14" width="3" customWidth="1"/>
    <col min="15" max="15" width="3.36328125" customWidth="1"/>
    <col min="16" max="16" width="3.6328125" customWidth="1"/>
    <col min="17" max="17" width="4.1796875" style="55" customWidth="1"/>
    <col min="18" max="18" width="3.08984375" customWidth="1"/>
    <col min="19" max="19" width="3.54296875" customWidth="1"/>
    <col min="20" max="20" width="3.1796875" customWidth="1"/>
    <col min="21" max="21" width="3.6328125" style="55" customWidth="1"/>
    <col min="22" max="22" width="2.6328125" style="55" customWidth="1"/>
    <col min="23" max="23" width="4.1796875" style="55" customWidth="1"/>
    <col min="24" max="25" width="4.36328125" customWidth="1"/>
  </cols>
  <sheetData>
    <row r="1" spans="2:25" ht="82.5" customHeight="1" x14ac:dyDescent="0.35">
      <c r="B1" s="114" t="s">
        <v>76</v>
      </c>
      <c r="C1" s="114"/>
      <c r="D1" s="86" t="s">
        <v>0</v>
      </c>
      <c r="E1" s="1" t="s">
        <v>1</v>
      </c>
      <c r="F1" s="1" t="s">
        <v>2</v>
      </c>
      <c r="G1" s="96" t="s">
        <v>2</v>
      </c>
      <c r="H1" s="1" t="s">
        <v>3</v>
      </c>
      <c r="I1" s="2" t="s">
        <v>4</v>
      </c>
      <c r="J1" s="3" t="s">
        <v>5</v>
      </c>
      <c r="K1" s="1" t="s">
        <v>6</v>
      </c>
      <c r="L1" s="4" t="s">
        <v>7</v>
      </c>
      <c r="M1" s="4" t="s">
        <v>8</v>
      </c>
      <c r="N1" s="4" t="s">
        <v>9</v>
      </c>
      <c r="O1" s="1" t="s">
        <v>10</v>
      </c>
      <c r="P1" s="1" t="s">
        <v>11</v>
      </c>
      <c r="Q1" s="68" t="s">
        <v>80</v>
      </c>
      <c r="R1" s="1" t="s">
        <v>12</v>
      </c>
      <c r="S1" s="1" t="s">
        <v>13</v>
      </c>
      <c r="T1" s="5" t="s">
        <v>77</v>
      </c>
      <c r="U1" s="70" t="s">
        <v>15</v>
      </c>
      <c r="V1" s="56"/>
      <c r="W1" s="68" t="s">
        <v>16</v>
      </c>
      <c r="X1" s="1" t="s">
        <v>17</v>
      </c>
      <c r="Y1" s="33" t="s">
        <v>87</v>
      </c>
    </row>
    <row r="2" spans="2:25" x14ac:dyDescent="0.35">
      <c r="B2" s="6" t="s">
        <v>18</v>
      </c>
      <c r="C2" s="7"/>
      <c r="D2" s="11"/>
      <c r="E2" s="8"/>
      <c r="F2" s="10"/>
      <c r="G2" s="99"/>
      <c r="H2" s="11"/>
      <c r="I2" s="104"/>
      <c r="J2" s="12"/>
      <c r="K2" s="8"/>
      <c r="L2" s="8"/>
      <c r="M2" s="13"/>
      <c r="N2" s="13"/>
      <c r="O2" s="8"/>
      <c r="P2" s="8"/>
      <c r="Q2" s="69"/>
      <c r="R2" s="8"/>
      <c r="S2" s="8"/>
      <c r="T2" s="8"/>
      <c r="U2" s="71"/>
      <c r="V2" s="57"/>
      <c r="W2" s="69"/>
      <c r="X2" s="15"/>
      <c r="Y2" s="14"/>
    </row>
    <row r="3" spans="2:25" x14ac:dyDescent="0.35">
      <c r="B3" s="7">
        <v>1</v>
      </c>
      <c r="C3" s="7" t="s">
        <v>78</v>
      </c>
      <c r="D3" s="87">
        <v>40</v>
      </c>
      <c r="E3" s="16">
        <v>16</v>
      </c>
      <c r="F3" s="17">
        <v>46</v>
      </c>
      <c r="G3" s="28">
        <v>92</v>
      </c>
      <c r="H3" s="87">
        <v>70</v>
      </c>
      <c r="I3" s="105">
        <v>13</v>
      </c>
      <c r="J3" s="18">
        <v>53</v>
      </c>
      <c r="K3" s="16">
        <v>14</v>
      </c>
      <c r="L3" s="16">
        <v>2</v>
      </c>
      <c r="M3" s="19">
        <v>8</v>
      </c>
      <c r="N3" s="19">
        <v>4</v>
      </c>
      <c r="O3" s="16">
        <v>53</v>
      </c>
      <c r="P3" s="16">
        <v>72</v>
      </c>
      <c r="Q3" s="63">
        <f t="shared" ref="Q3:Q9" si="0">SUM(D3:P3)</f>
        <v>483</v>
      </c>
      <c r="R3" s="16">
        <v>41</v>
      </c>
      <c r="S3" s="16">
        <v>12</v>
      </c>
      <c r="T3" s="16"/>
      <c r="U3" s="72">
        <f>R3+S3+T3+U12</f>
        <v>57</v>
      </c>
      <c r="V3" s="58"/>
      <c r="W3" s="63">
        <f>Q3+U3</f>
        <v>540</v>
      </c>
      <c r="X3" s="15">
        <v>530</v>
      </c>
      <c r="Y3" s="14">
        <f t="shared" ref="Y3:Y9" si="1">W3-X3</f>
        <v>10</v>
      </c>
    </row>
    <row r="4" spans="2:25" x14ac:dyDescent="0.35">
      <c r="B4" s="7">
        <v>2</v>
      </c>
      <c r="C4" s="7" t="s">
        <v>19</v>
      </c>
      <c r="D4" s="87"/>
      <c r="E4" s="16"/>
      <c r="F4" s="17"/>
      <c r="G4" s="28"/>
      <c r="H4" s="87"/>
      <c r="I4" s="105"/>
      <c r="J4" s="18"/>
      <c r="K4" s="16"/>
      <c r="L4" s="16"/>
      <c r="M4" s="19"/>
      <c r="N4" s="19"/>
      <c r="O4" s="16"/>
      <c r="P4" s="16"/>
      <c r="Q4" s="63">
        <f t="shared" si="0"/>
        <v>0</v>
      </c>
      <c r="R4" s="16"/>
      <c r="S4" s="16"/>
      <c r="T4" s="16"/>
      <c r="U4" s="72">
        <f>R4+S4+T4</f>
        <v>0</v>
      </c>
      <c r="V4" s="58"/>
      <c r="W4" s="63">
        <f>Q4+U4</f>
        <v>0</v>
      </c>
      <c r="X4" s="15">
        <v>29</v>
      </c>
      <c r="Y4" s="14">
        <f t="shared" si="1"/>
        <v>-29</v>
      </c>
    </row>
    <row r="5" spans="2:25" x14ac:dyDescent="0.35">
      <c r="B5" s="7">
        <v>3</v>
      </c>
      <c r="C5" s="7" t="s">
        <v>20</v>
      </c>
      <c r="D5" s="87"/>
      <c r="E5" s="16"/>
      <c r="F5" s="17"/>
      <c r="G5" s="28"/>
      <c r="H5" s="87"/>
      <c r="I5" s="105"/>
      <c r="J5" s="18"/>
      <c r="K5" s="16"/>
      <c r="L5" s="16"/>
      <c r="M5" s="19"/>
      <c r="N5" s="19"/>
      <c r="O5" s="16"/>
      <c r="P5" s="16"/>
      <c r="Q5" s="63">
        <f t="shared" si="0"/>
        <v>0</v>
      </c>
      <c r="R5" s="16"/>
      <c r="S5" s="16"/>
      <c r="T5" s="16"/>
      <c r="U5" s="72">
        <f>R5+S5+T5</f>
        <v>0</v>
      </c>
      <c r="V5" s="58"/>
      <c r="W5" s="63">
        <f>Q5+U5</f>
        <v>0</v>
      </c>
      <c r="X5" s="15">
        <v>1</v>
      </c>
      <c r="Y5" s="14">
        <f t="shared" si="1"/>
        <v>-1</v>
      </c>
    </row>
    <row r="6" spans="2:25" x14ac:dyDescent="0.35">
      <c r="B6" s="7">
        <v>4</v>
      </c>
      <c r="C6" s="7" t="s">
        <v>21</v>
      </c>
      <c r="D6" s="87"/>
      <c r="E6" s="16"/>
      <c r="F6" s="17"/>
      <c r="G6" s="28"/>
      <c r="H6" s="87"/>
      <c r="I6" s="105"/>
      <c r="J6" s="18"/>
      <c r="K6" s="16"/>
      <c r="L6" s="16"/>
      <c r="M6" s="19"/>
      <c r="N6" s="19"/>
      <c r="O6" s="16"/>
      <c r="P6" s="16"/>
      <c r="Q6" s="63">
        <f t="shared" si="0"/>
        <v>0</v>
      </c>
      <c r="R6" s="16"/>
      <c r="S6" s="16"/>
      <c r="T6" s="16"/>
      <c r="U6" s="72">
        <f>R6+S6+T6</f>
        <v>0</v>
      </c>
      <c r="V6" s="58"/>
      <c r="W6" s="63">
        <f>Q6+U6</f>
        <v>0</v>
      </c>
      <c r="X6" s="15">
        <v>4</v>
      </c>
      <c r="Y6" s="14">
        <f t="shared" si="1"/>
        <v>-4</v>
      </c>
    </row>
    <row r="7" spans="2:25" x14ac:dyDescent="0.35">
      <c r="B7" s="7">
        <v>5</v>
      </c>
      <c r="C7" s="7" t="s">
        <v>22</v>
      </c>
      <c r="D7" s="87"/>
      <c r="E7" s="97"/>
      <c r="F7" s="17"/>
      <c r="G7" s="28"/>
      <c r="H7" s="87"/>
      <c r="I7" s="105"/>
      <c r="J7" s="18"/>
      <c r="K7" s="16"/>
      <c r="L7" s="16"/>
      <c r="M7" s="19"/>
      <c r="N7" s="19"/>
      <c r="O7" s="16"/>
      <c r="P7" s="16"/>
      <c r="Q7" s="63">
        <f t="shared" si="0"/>
        <v>0</v>
      </c>
      <c r="R7" s="16"/>
      <c r="S7" s="16"/>
      <c r="T7" s="16"/>
      <c r="U7" s="72">
        <f>R7+S7+T7</f>
        <v>0</v>
      </c>
      <c r="V7" s="58"/>
      <c r="W7" s="63">
        <f>Q7+U7</f>
        <v>0</v>
      </c>
      <c r="X7" s="15">
        <v>12</v>
      </c>
      <c r="Y7" s="14">
        <f t="shared" si="1"/>
        <v>-12</v>
      </c>
    </row>
    <row r="8" spans="2:25" x14ac:dyDescent="0.35">
      <c r="B8" s="7">
        <v>6</v>
      </c>
      <c r="C8" s="7" t="s">
        <v>23</v>
      </c>
      <c r="D8" s="87"/>
      <c r="E8" s="16"/>
      <c r="F8" s="17"/>
      <c r="G8" s="28"/>
      <c r="H8" s="87"/>
      <c r="I8" s="105"/>
      <c r="J8" s="18"/>
      <c r="K8" s="16"/>
      <c r="L8" s="16"/>
      <c r="M8" s="19"/>
      <c r="N8" s="19"/>
      <c r="O8" s="16"/>
      <c r="P8" s="16"/>
      <c r="Q8" s="63">
        <f t="shared" si="0"/>
        <v>0</v>
      </c>
      <c r="R8" s="16"/>
      <c r="S8" s="16"/>
      <c r="T8" s="16"/>
      <c r="U8" s="72">
        <f>R8+S8+T8</f>
        <v>0</v>
      </c>
      <c r="V8" s="58"/>
      <c r="W8" s="63">
        <f>Q8+U8</f>
        <v>0</v>
      </c>
      <c r="X8" s="15">
        <v>4</v>
      </c>
      <c r="Y8" s="14">
        <f t="shared" si="1"/>
        <v>-4</v>
      </c>
    </row>
    <row r="9" spans="2:25" s="55" customFormat="1" x14ac:dyDescent="0.35">
      <c r="B9" s="64">
        <v>7</v>
      </c>
      <c r="C9" s="64" t="s">
        <v>79</v>
      </c>
      <c r="D9" s="88">
        <f t="shared" ref="D9:M9" si="2">D3+D4+D5-D6-D7-D8</f>
        <v>40</v>
      </c>
      <c r="E9" s="63">
        <f t="shared" si="2"/>
        <v>16</v>
      </c>
      <c r="F9" s="111">
        <f t="shared" si="2"/>
        <v>46</v>
      </c>
      <c r="G9" s="100">
        <f t="shared" si="2"/>
        <v>92</v>
      </c>
      <c r="H9" s="88">
        <f t="shared" si="2"/>
        <v>70</v>
      </c>
      <c r="I9" s="88">
        <f t="shared" si="2"/>
        <v>13</v>
      </c>
      <c r="J9" s="63">
        <f t="shared" si="2"/>
        <v>53</v>
      </c>
      <c r="K9" s="88">
        <f t="shared" si="2"/>
        <v>14</v>
      </c>
      <c r="L9" s="63">
        <f t="shared" si="2"/>
        <v>2</v>
      </c>
      <c r="M9" s="65">
        <f t="shared" si="2"/>
        <v>8</v>
      </c>
      <c r="N9" s="63">
        <v>4</v>
      </c>
      <c r="O9" s="63">
        <f>O3+O4+O5-O6-O7-O8</f>
        <v>53</v>
      </c>
      <c r="P9" s="66">
        <f>P3+P4+P5-P6-P7-P8</f>
        <v>72</v>
      </c>
      <c r="Q9" s="63">
        <f t="shared" si="0"/>
        <v>483</v>
      </c>
      <c r="R9" s="63">
        <f>R3+R4+R5-R6-R7-R8</f>
        <v>41</v>
      </c>
      <c r="S9" s="63">
        <f>S3+S4+S5-S6-S7-S8</f>
        <v>12</v>
      </c>
      <c r="T9" s="63"/>
      <c r="U9" s="72">
        <f>R9+S9+U12</f>
        <v>57</v>
      </c>
      <c r="V9" s="63"/>
      <c r="W9" s="67">
        <f>W3+W4+W5-W6-W7-W8+T12</f>
        <v>540</v>
      </c>
      <c r="X9" s="67">
        <f>X3+X4+X5-X6-X7-X8</f>
        <v>540</v>
      </c>
      <c r="Y9" s="14">
        <f t="shared" si="1"/>
        <v>0</v>
      </c>
    </row>
    <row r="10" spans="2:25" x14ac:dyDescent="0.35">
      <c r="B10" s="7">
        <v>8</v>
      </c>
      <c r="C10" s="7" t="s">
        <v>24</v>
      </c>
      <c r="D10" s="87"/>
      <c r="E10" s="16"/>
      <c r="F10" s="17"/>
      <c r="G10" s="28"/>
      <c r="H10" s="87"/>
      <c r="I10" s="105"/>
      <c r="J10" s="18"/>
      <c r="K10" s="19"/>
      <c r="L10" s="16"/>
      <c r="M10" s="19"/>
      <c r="N10" s="19"/>
      <c r="O10" s="16"/>
      <c r="P10" s="16"/>
      <c r="Q10" s="63">
        <f>SUM(D10:P10)</f>
        <v>0</v>
      </c>
      <c r="R10" s="16"/>
      <c r="S10" s="16"/>
      <c r="T10" s="16"/>
      <c r="U10" s="72">
        <v>0</v>
      </c>
      <c r="V10" s="58"/>
      <c r="W10" s="63">
        <f>Q10+U10</f>
        <v>0</v>
      </c>
      <c r="X10" s="15">
        <v>360</v>
      </c>
      <c r="Y10" s="14"/>
    </row>
    <row r="11" spans="2:25" x14ac:dyDescent="0.35">
      <c r="B11" s="7">
        <v>9</v>
      </c>
      <c r="C11" s="7" t="s">
        <v>25</v>
      </c>
      <c r="D11" s="87"/>
      <c r="E11" s="16"/>
      <c r="F11" s="17"/>
      <c r="G11" s="28"/>
      <c r="H11" s="87"/>
      <c r="I11" s="105"/>
      <c r="J11" s="18"/>
      <c r="K11" s="20"/>
      <c r="L11" s="16"/>
      <c r="M11" s="19"/>
      <c r="N11" s="19"/>
      <c r="O11" s="16"/>
      <c r="P11" s="16"/>
      <c r="Q11" s="63">
        <f>SUM(D11:P11)</f>
        <v>0</v>
      </c>
      <c r="R11" s="16"/>
      <c r="S11" s="16"/>
      <c r="T11" s="16"/>
      <c r="U11" s="72">
        <f>R11+S11+T11</f>
        <v>0</v>
      </c>
      <c r="V11" s="58"/>
      <c r="W11" s="63">
        <f>Q11+U11</f>
        <v>0</v>
      </c>
      <c r="X11" s="15">
        <v>123</v>
      </c>
      <c r="Y11" s="14"/>
    </row>
    <row r="12" spans="2:25" x14ac:dyDescent="0.35">
      <c r="B12" s="21">
        <v>10</v>
      </c>
      <c r="C12" s="21" t="s">
        <v>26</v>
      </c>
      <c r="D12" s="89"/>
      <c r="E12" s="22"/>
      <c r="F12" s="17"/>
      <c r="G12" s="28"/>
      <c r="H12" s="89"/>
      <c r="I12" s="106"/>
      <c r="J12" s="23"/>
      <c r="K12" s="22"/>
      <c r="L12" s="24"/>
      <c r="M12" s="24"/>
      <c r="N12" s="24"/>
      <c r="O12" s="22"/>
      <c r="P12" s="16"/>
      <c r="Q12" s="63">
        <f>SUM(D12:P12)</f>
        <v>0</v>
      </c>
      <c r="R12" s="22">
        <v>1</v>
      </c>
      <c r="S12" s="22">
        <v>3</v>
      </c>
      <c r="T12" s="22"/>
      <c r="U12" s="72">
        <v>4</v>
      </c>
      <c r="V12" s="59"/>
      <c r="W12" s="63">
        <v>4</v>
      </c>
      <c r="X12" s="25">
        <v>15</v>
      </c>
      <c r="Y12" s="14">
        <f t="shared" ref="Y12:Y13" si="3">W12-X12</f>
        <v>-11</v>
      </c>
    </row>
    <row r="13" spans="2:25" x14ac:dyDescent="0.35">
      <c r="B13" s="21">
        <v>11</v>
      </c>
      <c r="C13" s="21" t="s">
        <v>27</v>
      </c>
      <c r="D13" s="90"/>
      <c r="E13" s="24"/>
      <c r="F13" s="112"/>
      <c r="G13" s="101"/>
      <c r="H13" s="89"/>
      <c r="I13" s="107"/>
      <c r="J13" s="23"/>
      <c r="K13" s="24"/>
      <c r="L13" s="24"/>
      <c r="M13" s="24"/>
      <c r="N13" s="24"/>
      <c r="O13" s="24"/>
      <c r="P13" s="19"/>
      <c r="Q13" s="65">
        <f>SUM(D13:P13)</f>
        <v>0</v>
      </c>
      <c r="R13" s="24"/>
      <c r="S13" s="24"/>
      <c r="T13" s="24"/>
      <c r="U13" s="73">
        <f>R13+S13+T13</f>
        <v>0</v>
      </c>
      <c r="V13" s="60"/>
      <c r="W13" s="65">
        <f>Q13+U13</f>
        <v>0</v>
      </c>
      <c r="X13" s="26">
        <v>288</v>
      </c>
      <c r="Y13" s="14">
        <f t="shared" si="3"/>
        <v>-288</v>
      </c>
    </row>
    <row r="14" spans="2:25" ht="10.25" customHeight="1" x14ac:dyDescent="0.35">
      <c r="B14" s="7"/>
      <c r="C14" s="7"/>
      <c r="D14" s="87"/>
      <c r="E14" s="16"/>
      <c r="F14" s="17"/>
      <c r="G14" s="28"/>
      <c r="H14" s="87"/>
      <c r="I14" s="105"/>
      <c r="J14" s="18"/>
      <c r="K14" s="16"/>
      <c r="L14" s="19"/>
      <c r="M14" s="19"/>
      <c r="N14" s="19"/>
      <c r="O14" s="16"/>
      <c r="P14" s="16"/>
      <c r="Q14" s="63"/>
      <c r="R14" s="16"/>
      <c r="S14" s="16"/>
      <c r="T14" s="16"/>
      <c r="U14" s="72"/>
      <c r="V14" s="58"/>
      <c r="W14" s="63"/>
      <c r="X14" s="15"/>
      <c r="Y14" s="14"/>
    </row>
    <row r="15" spans="2:25" x14ac:dyDescent="0.35">
      <c r="B15" s="6" t="s">
        <v>28</v>
      </c>
      <c r="C15" s="7"/>
      <c r="D15" s="87"/>
      <c r="E15" s="16"/>
      <c r="F15" s="17"/>
      <c r="G15" s="28"/>
      <c r="H15" s="87"/>
      <c r="I15" s="105"/>
      <c r="J15" s="18"/>
      <c r="K15" s="16"/>
      <c r="L15" s="16"/>
      <c r="M15" s="19"/>
      <c r="N15" s="19"/>
      <c r="O15" s="16"/>
      <c r="P15" s="16"/>
      <c r="Q15" s="63"/>
      <c r="R15" s="16"/>
      <c r="S15" s="16"/>
      <c r="T15" s="16"/>
      <c r="U15" s="72"/>
      <c r="V15" s="58"/>
      <c r="W15" s="63"/>
      <c r="X15" s="15"/>
      <c r="Y15" s="14"/>
    </row>
    <row r="16" spans="2:25" x14ac:dyDescent="0.35">
      <c r="B16" s="7">
        <v>14</v>
      </c>
      <c r="C16" s="7" t="s">
        <v>81</v>
      </c>
      <c r="D16" s="87">
        <v>13</v>
      </c>
      <c r="E16" s="16">
        <v>20</v>
      </c>
      <c r="F16" s="17">
        <v>7</v>
      </c>
      <c r="G16" s="28">
        <v>80</v>
      </c>
      <c r="H16" s="87">
        <v>91</v>
      </c>
      <c r="I16" s="105">
        <v>8</v>
      </c>
      <c r="J16" s="16">
        <v>54</v>
      </c>
      <c r="K16" s="16">
        <v>3</v>
      </c>
      <c r="L16" s="16">
        <v>0</v>
      </c>
      <c r="M16" s="19">
        <v>0</v>
      </c>
      <c r="N16" s="19">
        <v>0</v>
      </c>
      <c r="O16" s="16">
        <v>6</v>
      </c>
      <c r="P16" s="110">
        <v>18</v>
      </c>
      <c r="Q16" s="63">
        <f>SUM(D16:P16)</f>
        <v>300</v>
      </c>
      <c r="S16" s="16"/>
      <c r="T16" s="16"/>
      <c r="U16" s="63">
        <v>0</v>
      </c>
      <c r="V16" s="58"/>
      <c r="W16" s="72">
        <f t="shared" ref="W16:W21" si="4">Q16+U16</f>
        <v>300</v>
      </c>
      <c r="X16" s="15">
        <v>278</v>
      </c>
      <c r="Y16" s="14">
        <f t="shared" ref="Y16:Y17" si="5">W16-X16</f>
        <v>22</v>
      </c>
    </row>
    <row r="17" spans="2:25" x14ac:dyDescent="0.35">
      <c r="B17" s="7" t="s">
        <v>29</v>
      </c>
      <c r="C17" s="7" t="s">
        <v>82</v>
      </c>
      <c r="D17" s="87"/>
      <c r="E17" s="16"/>
      <c r="F17" s="17"/>
      <c r="G17" s="28"/>
      <c r="H17" s="87"/>
      <c r="I17" s="105"/>
      <c r="J17" s="18"/>
      <c r="K17" s="16"/>
      <c r="L17" s="16"/>
      <c r="M17" s="19"/>
      <c r="N17" s="19"/>
      <c r="O17" s="16"/>
      <c r="P17" s="16"/>
      <c r="Q17" s="63">
        <f t="shared" ref="Q17:Q21" si="6">SUM(D17:P17)</f>
        <v>0</v>
      </c>
      <c r="R17" s="16"/>
      <c r="S17" s="16"/>
      <c r="T17" s="16"/>
      <c r="U17" s="72">
        <f>R17+S17+T17</f>
        <v>0</v>
      </c>
      <c r="V17" s="58"/>
      <c r="W17" s="63">
        <f t="shared" si="4"/>
        <v>0</v>
      </c>
      <c r="X17" s="15">
        <v>16</v>
      </c>
      <c r="Y17" s="14">
        <f t="shared" si="5"/>
        <v>-16</v>
      </c>
    </row>
    <row r="18" spans="2:25" x14ac:dyDescent="0.35">
      <c r="B18" s="7">
        <v>15</v>
      </c>
      <c r="C18" s="7" t="s">
        <v>30</v>
      </c>
      <c r="D18" s="87"/>
      <c r="E18" s="16"/>
      <c r="F18" s="17"/>
      <c r="G18" s="28"/>
      <c r="H18" s="87"/>
      <c r="I18" s="105"/>
      <c r="J18" s="18"/>
      <c r="K18" s="16"/>
      <c r="L18" s="16"/>
      <c r="M18" s="19"/>
      <c r="N18" s="19"/>
      <c r="O18" s="16"/>
      <c r="P18" s="16"/>
      <c r="Q18" s="63">
        <f t="shared" si="6"/>
        <v>0</v>
      </c>
      <c r="R18" s="16"/>
      <c r="S18" s="16"/>
      <c r="T18" s="16"/>
      <c r="U18" s="72">
        <f>R18+S18+T18</f>
        <v>0</v>
      </c>
      <c r="V18" s="58"/>
      <c r="W18" s="63">
        <f t="shared" si="4"/>
        <v>0</v>
      </c>
      <c r="X18" s="15">
        <v>6</v>
      </c>
      <c r="Y18" s="14"/>
    </row>
    <row r="19" spans="2:25" x14ac:dyDescent="0.35">
      <c r="B19" s="7">
        <v>16</v>
      </c>
      <c r="C19" s="7" t="s">
        <v>31</v>
      </c>
      <c r="D19" s="87"/>
      <c r="E19" s="16"/>
      <c r="F19" s="17"/>
      <c r="G19" s="28"/>
      <c r="H19" s="87"/>
      <c r="I19" s="105"/>
      <c r="J19" s="18"/>
      <c r="K19" s="16"/>
      <c r="L19" s="16"/>
      <c r="M19" s="19"/>
      <c r="N19" s="19"/>
      <c r="O19" s="16"/>
      <c r="P19" s="16"/>
      <c r="Q19" s="63">
        <f t="shared" si="6"/>
        <v>0</v>
      </c>
      <c r="R19" s="16"/>
      <c r="S19" s="16"/>
      <c r="T19" s="16"/>
      <c r="U19" s="72">
        <f>R19+S19+T19</f>
        <v>0</v>
      </c>
      <c r="V19" s="58"/>
      <c r="W19" s="63">
        <f t="shared" si="4"/>
        <v>0</v>
      </c>
      <c r="X19" s="15">
        <v>4</v>
      </c>
      <c r="Y19" s="14"/>
    </row>
    <row r="20" spans="2:25" x14ac:dyDescent="0.35">
      <c r="B20" s="7">
        <v>17</v>
      </c>
      <c r="C20" s="7" t="s">
        <v>32</v>
      </c>
      <c r="D20" s="87"/>
      <c r="E20" s="16"/>
      <c r="F20" s="17"/>
      <c r="G20" s="28"/>
      <c r="H20" s="87"/>
      <c r="I20" s="105"/>
      <c r="J20" s="18"/>
      <c r="K20" s="16"/>
      <c r="L20" s="16"/>
      <c r="M20" s="19"/>
      <c r="N20" s="19"/>
      <c r="O20" s="16"/>
      <c r="P20" s="16"/>
      <c r="Q20" s="63">
        <f t="shared" si="6"/>
        <v>0</v>
      </c>
      <c r="R20" s="16"/>
      <c r="S20" s="16"/>
      <c r="T20" s="16"/>
      <c r="U20" s="72">
        <f>R20+S20+T20</f>
        <v>0</v>
      </c>
      <c r="V20" s="58"/>
      <c r="W20" s="63">
        <f t="shared" si="4"/>
        <v>0</v>
      </c>
      <c r="X20" s="15">
        <v>4</v>
      </c>
      <c r="Y20" s="14">
        <f t="shared" ref="Y20:Y27" si="7">W20-X20</f>
        <v>-4</v>
      </c>
    </row>
    <row r="21" spans="2:25" x14ac:dyDescent="0.35">
      <c r="B21" s="75">
        <v>20</v>
      </c>
      <c r="C21" s="75" t="s">
        <v>83</v>
      </c>
      <c r="D21" s="94">
        <f>D16+D18+D19-D20</f>
        <v>13</v>
      </c>
      <c r="E21" s="72">
        <f>E16+E18+E19-E20</f>
        <v>20</v>
      </c>
      <c r="F21" s="62">
        <f>F16+F18+F19-F20</f>
        <v>7</v>
      </c>
      <c r="G21" s="98">
        <f>G16+G18+G19-G20</f>
        <v>80</v>
      </c>
      <c r="H21" s="72">
        <f>H16+H17+H18+H19-H20</f>
        <v>91</v>
      </c>
      <c r="I21" s="74">
        <f>I16+I18+I19-I20</f>
        <v>8</v>
      </c>
      <c r="J21" s="74">
        <f>J16+J18+J19-J20</f>
        <v>54</v>
      </c>
      <c r="K21" s="74">
        <v>3</v>
      </c>
      <c r="L21" s="74">
        <v>0</v>
      </c>
      <c r="M21" s="73">
        <f>M16+M18+M19-M20</f>
        <v>0</v>
      </c>
      <c r="N21" s="74">
        <f>N16+N18+N19-N20</f>
        <v>0</v>
      </c>
      <c r="O21" s="72">
        <f>O16+O18+O19-O20</f>
        <v>6</v>
      </c>
      <c r="P21" s="76">
        <f>P16+P18+P19-P20</f>
        <v>18</v>
      </c>
      <c r="Q21" s="74">
        <f t="shared" si="6"/>
        <v>300</v>
      </c>
      <c r="R21" s="72">
        <f>R16+R17+R18+R19-R20</f>
        <v>0</v>
      </c>
      <c r="S21" s="72">
        <f>S16+S17+S18+S19-S20</f>
        <v>0</v>
      </c>
      <c r="T21" s="74"/>
      <c r="U21" s="74">
        <f>R21+S21+T21</f>
        <v>0</v>
      </c>
      <c r="V21" s="74"/>
      <c r="W21" s="74">
        <f t="shared" si="4"/>
        <v>300</v>
      </c>
      <c r="X21" s="77">
        <f>X16+X17+X18+X19-X20</f>
        <v>300</v>
      </c>
      <c r="Y21" s="14">
        <f t="shared" si="7"/>
        <v>0</v>
      </c>
    </row>
    <row r="22" spans="2:25" ht="9.65" customHeight="1" x14ac:dyDescent="0.35">
      <c r="B22" s="7"/>
      <c r="C22" s="7"/>
      <c r="D22" s="87"/>
      <c r="E22" s="20"/>
      <c r="F22" s="17"/>
      <c r="G22" s="28"/>
      <c r="H22" s="87"/>
      <c r="I22" s="108"/>
      <c r="J22" s="18"/>
      <c r="K22" s="16"/>
      <c r="L22" s="16"/>
      <c r="M22" s="19"/>
      <c r="N22" s="19"/>
      <c r="O22" s="16"/>
      <c r="P22" s="16"/>
      <c r="Q22" s="63"/>
      <c r="R22" s="20"/>
      <c r="S22" s="16"/>
      <c r="T22" s="16"/>
      <c r="U22" s="72"/>
      <c r="V22" s="58"/>
      <c r="W22" s="63"/>
      <c r="X22" s="15"/>
      <c r="Y22" s="14">
        <f t="shared" si="7"/>
        <v>0</v>
      </c>
    </row>
    <row r="23" spans="2:25" x14ac:dyDescent="0.35">
      <c r="B23" s="6" t="s">
        <v>33</v>
      </c>
      <c r="C23" s="7"/>
      <c r="D23" s="87"/>
      <c r="E23" s="16"/>
      <c r="F23" s="17"/>
      <c r="G23" s="28"/>
      <c r="H23" s="87"/>
      <c r="I23" s="105"/>
      <c r="J23" s="18"/>
      <c r="K23" s="16"/>
      <c r="L23" s="16"/>
      <c r="M23" s="19"/>
      <c r="N23" s="19"/>
      <c r="O23" s="16"/>
      <c r="P23" s="16"/>
      <c r="Q23" s="63"/>
      <c r="R23" s="16"/>
      <c r="S23" s="16"/>
      <c r="T23" s="16"/>
      <c r="U23" s="72"/>
      <c r="V23" s="58"/>
      <c r="W23" s="63"/>
      <c r="X23" s="15"/>
      <c r="Y23" s="14">
        <f t="shared" si="7"/>
        <v>0</v>
      </c>
    </row>
    <row r="24" spans="2:25" x14ac:dyDescent="0.35">
      <c r="B24" s="7">
        <v>21</v>
      </c>
      <c r="C24" s="7" t="s">
        <v>34</v>
      </c>
      <c r="D24" s="95">
        <f>D10+D21-D17</f>
        <v>13</v>
      </c>
      <c r="E24" s="17">
        <f>E10+E21-E17</f>
        <v>20</v>
      </c>
      <c r="F24" s="17">
        <f t="shared" ref="F24" si="8">F10+F21-F17</f>
        <v>7</v>
      </c>
      <c r="G24" s="28">
        <f t="shared" ref="G24:O24" si="9">G10+G21-G17</f>
        <v>80</v>
      </c>
      <c r="H24" s="17">
        <f t="shared" si="9"/>
        <v>91</v>
      </c>
      <c r="I24" s="17">
        <f t="shared" si="9"/>
        <v>8</v>
      </c>
      <c r="J24" s="17">
        <f t="shared" si="9"/>
        <v>54</v>
      </c>
      <c r="K24" s="17">
        <f t="shared" si="9"/>
        <v>3</v>
      </c>
      <c r="L24" s="17">
        <f t="shared" si="9"/>
        <v>0</v>
      </c>
      <c r="M24" s="17">
        <f t="shared" si="9"/>
        <v>0</v>
      </c>
      <c r="N24" s="17">
        <f t="shared" si="9"/>
        <v>0</v>
      </c>
      <c r="O24" s="17">
        <f t="shared" si="9"/>
        <v>6</v>
      </c>
      <c r="P24" s="17">
        <v>52</v>
      </c>
      <c r="Q24" s="63">
        <f>Q10+Q21</f>
        <v>300</v>
      </c>
      <c r="R24" s="16"/>
      <c r="S24" s="16"/>
      <c r="T24" s="16"/>
      <c r="U24" s="72">
        <f>U10+U21-U17</f>
        <v>0</v>
      </c>
      <c r="V24" s="61"/>
      <c r="W24" s="63">
        <f>W10+W21-U17</f>
        <v>300</v>
      </c>
      <c r="X24" s="15">
        <v>661</v>
      </c>
      <c r="Y24" s="14">
        <f t="shared" si="7"/>
        <v>-361</v>
      </c>
    </row>
    <row r="25" spans="2:25" x14ac:dyDescent="0.35">
      <c r="B25" s="78">
        <v>30</v>
      </c>
      <c r="C25" s="78" t="s">
        <v>84</v>
      </c>
      <c r="D25" s="91">
        <f t="shared" ref="D25:K25" si="10">D9+D21</f>
        <v>53</v>
      </c>
      <c r="E25" s="79">
        <f t="shared" si="10"/>
        <v>36</v>
      </c>
      <c r="F25" s="113">
        <f t="shared" si="10"/>
        <v>53</v>
      </c>
      <c r="G25" s="102">
        <f t="shared" si="10"/>
        <v>172</v>
      </c>
      <c r="H25" s="91">
        <f t="shared" si="10"/>
        <v>161</v>
      </c>
      <c r="I25" s="91">
        <f t="shared" si="10"/>
        <v>21</v>
      </c>
      <c r="J25" s="79">
        <f>J9+J21</f>
        <v>107</v>
      </c>
      <c r="K25" s="79">
        <f t="shared" si="10"/>
        <v>17</v>
      </c>
      <c r="L25" s="79">
        <f>L9+L21</f>
        <v>2</v>
      </c>
      <c r="M25" s="80">
        <f>M9+M21</f>
        <v>8</v>
      </c>
      <c r="N25" s="79">
        <f>N9+N21-N17</f>
        <v>4</v>
      </c>
      <c r="O25" s="79">
        <f>O9+O21</f>
        <v>59</v>
      </c>
      <c r="P25" s="81">
        <f>P9+P21</f>
        <v>90</v>
      </c>
      <c r="Q25" s="72">
        <f>Q9+Q21</f>
        <v>783</v>
      </c>
      <c r="R25" s="79">
        <f>R9+R21</f>
        <v>41</v>
      </c>
      <c r="S25" s="79">
        <f>S9+S21</f>
        <v>12</v>
      </c>
      <c r="T25" s="79"/>
      <c r="U25" s="72">
        <f>U9+U21</f>
        <v>57</v>
      </c>
      <c r="V25" s="72"/>
      <c r="W25" s="63">
        <f>Q25+U25</f>
        <v>840</v>
      </c>
      <c r="X25" s="82">
        <v>854</v>
      </c>
      <c r="Y25" s="14">
        <f t="shared" si="7"/>
        <v>-14</v>
      </c>
    </row>
    <row r="26" spans="2:25" x14ac:dyDescent="0.35">
      <c r="B26" s="7" t="s">
        <v>35</v>
      </c>
      <c r="C26" s="7" t="s">
        <v>74</v>
      </c>
      <c r="D26" s="87"/>
      <c r="E26" s="19"/>
      <c r="F26" s="17"/>
      <c r="G26" s="28"/>
      <c r="H26" s="87"/>
      <c r="I26" s="109"/>
      <c r="J26" s="18"/>
      <c r="K26" s="16"/>
      <c r="L26" s="16"/>
      <c r="M26" s="19"/>
      <c r="N26" s="19"/>
      <c r="O26" s="16"/>
      <c r="P26" s="16"/>
      <c r="Q26" s="63">
        <f>SUM(D26:P26)</f>
        <v>0</v>
      </c>
      <c r="R26" s="19"/>
      <c r="S26" s="16"/>
      <c r="T26" s="16"/>
      <c r="U26" s="72">
        <f>R26+S26+T26</f>
        <v>0</v>
      </c>
      <c r="V26" s="58"/>
      <c r="W26" s="63">
        <f>Q26+U26</f>
        <v>0</v>
      </c>
      <c r="X26" s="15">
        <v>88</v>
      </c>
      <c r="Y26" s="14">
        <f t="shared" si="7"/>
        <v>-88</v>
      </c>
    </row>
    <row r="27" spans="2:25" x14ac:dyDescent="0.35">
      <c r="B27" s="7" t="s">
        <v>36</v>
      </c>
      <c r="C27" s="7" t="s">
        <v>75</v>
      </c>
      <c r="D27" s="87"/>
      <c r="E27" s="19"/>
      <c r="F27" s="17"/>
      <c r="G27" s="28"/>
      <c r="H27" s="87"/>
      <c r="I27" s="109"/>
      <c r="J27" s="18"/>
      <c r="K27" s="16"/>
      <c r="L27" s="16"/>
      <c r="M27" s="19"/>
      <c r="N27" s="19"/>
      <c r="O27" s="16"/>
      <c r="P27" s="16"/>
      <c r="Q27" s="63">
        <f>SUM(D27:P27)</f>
        <v>0</v>
      </c>
      <c r="R27" s="19"/>
      <c r="S27" s="16"/>
      <c r="T27" s="16"/>
      <c r="U27" s="72">
        <f>R27+S27+T27</f>
        <v>0</v>
      </c>
      <c r="V27" s="58"/>
      <c r="W27" s="63">
        <f>Q27+U27</f>
        <v>0</v>
      </c>
      <c r="X27" s="15">
        <v>220</v>
      </c>
      <c r="Y27" s="14">
        <f t="shared" si="7"/>
        <v>-220</v>
      </c>
    </row>
    <row r="28" spans="2:25" x14ac:dyDescent="0.35">
      <c r="B28" s="7" t="s">
        <v>37</v>
      </c>
      <c r="C28" s="7" t="s">
        <v>38</v>
      </c>
      <c r="D28" s="87"/>
      <c r="E28" s="19"/>
      <c r="F28" s="17"/>
      <c r="G28" s="28"/>
      <c r="H28" s="87"/>
      <c r="I28" s="109"/>
      <c r="J28" s="18"/>
      <c r="K28" s="16"/>
      <c r="L28" s="16"/>
      <c r="M28" s="19"/>
      <c r="N28" s="19"/>
      <c r="O28" s="16"/>
      <c r="P28" s="16"/>
      <c r="Q28" s="63">
        <f>SUM(D28:P28)</f>
        <v>0</v>
      </c>
      <c r="R28" s="19"/>
      <c r="S28" s="16"/>
      <c r="T28" s="16"/>
      <c r="U28" s="72">
        <f>R28+S28+T28</f>
        <v>0</v>
      </c>
      <c r="V28" s="58"/>
      <c r="W28" s="63">
        <f>Q28+U28</f>
        <v>0</v>
      </c>
      <c r="X28" s="15">
        <v>65</v>
      </c>
      <c r="Y28" s="14"/>
    </row>
    <row r="29" spans="2:25" ht="9" customHeight="1" x14ac:dyDescent="0.35">
      <c r="B29" s="7"/>
      <c r="C29" s="7"/>
      <c r="D29" s="87"/>
      <c r="E29" s="19"/>
      <c r="F29" s="17"/>
      <c r="G29" s="28"/>
      <c r="H29" s="87"/>
      <c r="I29" s="109"/>
      <c r="J29" s="18"/>
      <c r="K29" s="16"/>
      <c r="L29" s="16"/>
      <c r="M29" s="19"/>
      <c r="N29" s="19"/>
      <c r="O29" s="16"/>
      <c r="P29" s="16"/>
      <c r="Q29" s="63"/>
      <c r="R29" s="19"/>
      <c r="S29" s="16"/>
      <c r="T29" s="16"/>
      <c r="U29" s="72"/>
      <c r="V29" s="58"/>
      <c r="W29" s="63"/>
      <c r="X29" s="15"/>
      <c r="Y29" s="44">
        <f>W29-X29</f>
        <v>0</v>
      </c>
    </row>
    <row r="30" spans="2:25" x14ac:dyDescent="0.35">
      <c r="B30" s="29" t="s">
        <v>39</v>
      </c>
      <c r="C30" s="11"/>
      <c r="D30" s="87"/>
      <c r="E30" s="16"/>
      <c r="F30" s="17"/>
      <c r="G30" s="28"/>
      <c r="H30" s="87"/>
      <c r="I30" s="105"/>
      <c r="J30" s="18"/>
      <c r="K30" s="16"/>
      <c r="L30" s="16"/>
      <c r="M30" s="19"/>
      <c r="N30" s="19"/>
      <c r="O30" s="16"/>
      <c r="P30" s="16"/>
      <c r="Q30" s="63"/>
      <c r="R30" s="16"/>
      <c r="S30" s="16"/>
      <c r="T30" s="16"/>
      <c r="U30" s="72"/>
      <c r="V30" s="58"/>
      <c r="W30" s="63"/>
      <c r="X30" s="15"/>
      <c r="Y30" s="14">
        <f>W30-X30</f>
        <v>0</v>
      </c>
    </row>
    <row r="31" spans="2:25" x14ac:dyDescent="0.35">
      <c r="B31" s="11">
        <v>31</v>
      </c>
      <c r="C31" s="11" t="s">
        <v>40</v>
      </c>
      <c r="D31" s="87"/>
      <c r="E31" s="16"/>
      <c r="F31" s="17"/>
      <c r="G31" s="28"/>
      <c r="H31" s="87"/>
      <c r="I31" s="105"/>
      <c r="J31" s="18"/>
      <c r="K31" s="16"/>
      <c r="L31" s="16"/>
      <c r="M31" s="19"/>
      <c r="N31" s="19"/>
      <c r="O31" s="16"/>
      <c r="P31" s="16"/>
      <c r="Q31" s="63">
        <f>SUM(D31:P31)</f>
        <v>0</v>
      </c>
      <c r="R31" s="16"/>
      <c r="S31" s="16"/>
      <c r="T31" s="16"/>
      <c r="U31" s="72">
        <f>R31+S31+T31</f>
        <v>0</v>
      </c>
      <c r="V31" s="58"/>
      <c r="W31" s="63">
        <f>Q31+U31</f>
        <v>0</v>
      </c>
      <c r="X31" s="15">
        <v>0</v>
      </c>
      <c r="Y31" s="14">
        <f>W31-X31</f>
        <v>0</v>
      </c>
    </row>
    <row r="32" spans="2:25" x14ac:dyDescent="0.35">
      <c r="B32" s="11">
        <v>32</v>
      </c>
      <c r="C32" s="11" t="s">
        <v>41</v>
      </c>
      <c r="D32" s="87"/>
      <c r="E32" s="16"/>
      <c r="F32" s="17"/>
      <c r="G32" s="28"/>
      <c r="H32" s="87"/>
      <c r="I32" s="105"/>
      <c r="J32" s="18"/>
      <c r="K32" s="16"/>
      <c r="L32" s="16"/>
      <c r="M32" s="19"/>
      <c r="N32" s="19"/>
      <c r="O32" s="16"/>
      <c r="P32" s="16"/>
      <c r="Q32" s="63">
        <f>SUM(D32:P32)</f>
        <v>0</v>
      </c>
      <c r="R32" s="16"/>
      <c r="S32" s="16"/>
      <c r="T32" s="16"/>
      <c r="U32" s="72">
        <f>R32+S32+T32</f>
        <v>0</v>
      </c>
      <c r="V32" s="58"/>
      <c r="W32" s="63">
        <f>Q32+U32</f>
        <v>0</v>
      </c>
      <c r="X32" s="15">
        <v>11</v>
      </c>
      <c r="Y32" s="44">
        <f>W32-X32</f>
        <v>-11</v>
      </c>
    </row>
    <row r="33" spans="2:24" x14ac:dyDescent="0.35">
      <c r="B33" s="30">
        <v>40</v>
      </c>
      <c r="C33" s="30" t="s">
        <v>42</v>
      </c>
      <c r="D33" s="92">
        <f t="shared" ref="D33:J33" si="11">D31+D32</f>
        <v>0</v>
      </c>
      <c r="E33" s="27">
        <f t="shared" si="11"/>
        <v>0</v>
      </c>
      <c r="F33" s="113">
        <f t="shared" si="11"/>
        <v>0</v>
      </c>
      <c r="G33" s="103">
        <f t="shared" si="11"/>
        <v>0</v>
      </c>
      <c r="H33" s="92">
        <f t="shared" si="11"/>
        <v>0</v>
      </c>
      <c r="I33" s="92">
        <f t="shared" si="11"/>
        <v>0</v>
      </c>
      <c r="J33" s="27">
        <f t="shared" si="11"/>
        <v>0</v>
      </c>
      <c r="K33" s="27">
        <v>0</v>
      </c>
      <c r="L33" s="27">
        <f>L31+L32</f>
        <v>0</v>
      </c>
      <c r="M33" s="31">
        <f>M31+M32</f>
        <v>0</v>
      </c>
      <c r="N33" s="27">
        <f>N31+N32</f>
        <v>0</v>
      </c>
      <c r="O33" s="27">
        <f>O31+O32</f>
        <v>0</v>
      </c>
      <c r="P33" s="16">
        <f>P31+P32</f>
        <v>0</v>
      </c>
      <c r="Q33" s="63">
        <f>SUM(D33:P33)</f>
        <v>0</v>
      </c>
      <c r="R33" s="27">
        <f>R31+R32</f>
        <v>0</v>
      </c>
      <c r="S33" s="27">
        <f>S31+S32</f>
        <v>0</v>
      </c>
      <c r="T33" s="27"/>
      <c r="U33" s="72">
        <f>R33+S33+T33</f>
        <v>0</v>
      </c>
      <c r="V33" s="62"/>
      <c r="W33" s="63">
        <f>Q33+U33</f>
        <v>0</v>
      </c>
      <c r="X33" s="32">
        <f>X31+X32</f>
        <v>11</v>
      </c>
    </row>
  </sheetData>
  <mergeCells count="1">
    <mergeCell ref="B1:C1"/>
  </mergeCells>
  <pageMargins left="0.59055118110236227" right="0.59055118110236227" top="0.47244094488188981" bottom="0.47244094488188981" header="0.51181102362204722" footer="0.51181102362204722"/>
  <pageSetup paperSize="9" scale="9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3"/>
  <sheetViews>
    <sheetView tabSelected="1" zoomScaleNormal="100" workbookViewId="0">
      <selection activeCell="Y1" sqref="Y1:Y1048576"/>
    </sheetView>
  </sheetViews>
  <sheetFormatPr defaultColWidth="8.81640625" defaultRowHeight="14.5" x14ac:dyDescent="0.35"/>
  <cols>
    <col min="1" max="1" width="7.6328125" customWidth="1"/>
    <col min="2" max="2" width="3.81640625" customWidth="1"/>
    <col min="3" max="3" width="49.81640625" customWidth="1"/>
    <col min="4" max="4" width="3.6328125" customWidth="1"/>
    <col min="5" max="7" width="3.1796875" customWidth="1"/>
    <col min="8" max="8" width="3.453125" customWidth="1"/>
    <col min="9" max="9" width="2.81640625" customWidth="1"/>
    <col min="10" max="10" width="3.1796875" customWidth="1"/>
    <col min="11" max="11" width="2.90625" customWidth="1"/>
    <col min="12" max="12" width="2.6328125" customWidth="1"/>
    <col min="13" max="13" width="2.453125" customWidth="1"/>
    <col min="14" max="14" width="3" customWidth="1"/>
    <col min="15" max="15" width="3.36328125" customWidth="1"/>
    <col min="16" max="16" width="3.6328125" customWidth="1"/>
    <col min="17" max="17" width="4.1796875" style="55" customWidth="1"/>
    <col min="18" max="18" width="3.08984375" customWidth="1"/>
    <col min="19" max="19" width="3.54296875" customWidth="1"/>
    <col min="20" max="20" width="3.1796875" customWidth="1"/>
    <col min="21" max="21" width="3.6328125" customWidth="1"/>
    <col min="22" max="22" width="2.6328125" customWidth="1"/>
    <col min="23" max="23" width="4.1796875" style="55" customWidth="1"/>
    <col min="24" max="24" width="4.36328125" customWidth="1"/>
    <col min="25" max="25" width="4.81640625" customWidth="1"/>
    <col min="26" max="26" width="2.81640625" customWidth="1"/>
  </cols>
  <sheetData>
    <row r="1" spans="2:25" ht="81" customHeight="1" x14ac:dyDescent="0.35">
      <c r="B1" s="114" t="s">
        <v>85</v>
      </c>
      <c r="C1" s="114"/>
      <c r="D1" s="33" t="s">
        <v>0</v>
      </c>
      <c r="E1" s="34" t="s">
        <v>43</v>
      </c>
      <c r="F1" s="35" t="s">
        <v>2</v>
      </c>
      <c r="G1" s="35" t="s">
        <v>2</v>
      </c>
      <c r="H1" s="33" t="s">
        <v>3</v>
      </c>
      <c r="I1" s="33" t="s">
        <v>4</v>
      </c>
      <c r="J1" s="36" t="s">
        <v>5</v>
      </c>
      <c r="K1" s="33" t="s">
        <v>6</v>
      </c>
      <c r="L1" s="33" t="s">
        <v>7</v>
      </c>
      <c r="M1" s="37" t="s">
        <v>8</v>
      </c>
      <c r="N1" s="37" t="s">
        <v>9</v>
      </c>
      <c r="O1" s="33" t="s">
        <v>10</v>
      </c>
      <c r="P1" s="33" t="s">
        <v>11</v>
      </c>
      <c r="Q1" s="83" t="s">
        <v>44</v>
      </c>
      <c r="R1" s="33" t="s">
        <v>45</v>
      </c>
      <c r="S1" s="33" t="s">
        <v>13</v>
      </c>
      <c r="T1" s="5" t="s">
        <v>14</v>
      </c>
      <c r="U1" s="83" t="s">
        <v>46</v>
      </c>
      <c r="V1" s="14"/>
      <c r="W1" s="83" t="s">
        <v>47</v>
      </c>
      <c r="X1" s="33" t="s">
        <v>17</v>
      </c>
      <c r="Y1" s="33" t="s">
        <v>87</v>
      </c>
    </row>
    <row r="2" spans="2:25" x14ac:dyDescent="0.35">
      <c r="B2" s="38" t="s">
        <v>48</v>
      </c>
      <c r="C2" s="11"/>
      <c r="D2" s="8"/>
      <c r="E2" s="9"/>
      <c r="F2" s="10"/>
      <c r="G2" s="10"/>
      <c r="H2" s="11"/>
      <c r="I2" s="11"/>
      <c r="J2" s="12"/>
      <c r="K2" s="8"/>
      <c r="L2" s="8"/>
      <c r="M2" s="13"/>
      <c r="N2" s="13"/>
      <c r="O2" s="8"/>
      <c r="P2" s="8"/>
      <c r="Q2" s="69"/>
      <c r="R2" s="9"/>
      <c r="S2" s="8"/>
      <c r="T2" s="8"/>
      <c r="U2" s="69"/>
      <c r="V2" s="14"/>
      <c r="W2" s="69"/>
      <c r="X2" s="15"/>
      <c r="Y2" s="14"/>
    </row>
    <row r="3" spans="2:25" x14ac:dyDescent="0.35">
      <c r="B3" s="11">
        <v>41</v>
      </c>
      <c r="C3" s="11" t="s">
        <v>49</v>
      </c>
      <c r="D3" s="8"/>
      <c r="E3" s="9"/>
      <c r="F3" s="10"/>
      <c r="G3" s="10"/>
      <c r="H3" s="11"/>
      <c r="I3" s="11"/>
      <c r="J3" s="12"/>
      <c r="K3" s="8"/>
      <c r="L3" s="8"/>
      <c r="M3" s="13"/>
      <c r="N3" s="13"/>
      <c r="O3" s="8"/>
      <c r="P3" s="8"/>
      <c r="Q3" s="69">
        <f t="shared" ref="Q3:Q9" si="0">SUM(D3:P3)</f>
        <v>0</v>
      </c>
      <c r="R3" s="9"/>
      <c r="S3" s="8"/>
      <c r="T3" s="8"/>
      <c r="U3" s="69">
        <f t="shared" ref="U3:U8" si="1">R3+S3+T3</f>
        <v>0</v>
      </c>
      <c r="V3" s="14"/>
      <c r="W3" s="69">
        <f t="shared" ref="W3:W8" si="2">Q3+U3</f>
        <v>0</v>
      </c>
      <c r="X3" s="15">
        <v>1</v>
      </c>
      <c r="Y3" s="14">
        <f t="shared" ref="Y3:Y7" si="3">W3-X3</f>
        <v>-1</v>
      </c>
    </row>
    <row r="4" spans="2:25" x14ac:dyDescent="0.35">
      <c r="B4" s="11">
        <v>42</v>
      </c>
      <c r="C4" s="11" t="s">
        <v>50</v>
      </c>
      <c r="D4" s="8"/>
      <c r="E4" s="9"/>
      <c r="F4" s="10"/>
      <c r="G4" s="10"/>
      <c r="H4" s="11"/>
      <c r="I4" s="11"/>
      <c r="J4" s="12"/>
      <c r="K4" s="8"/>
      <c r="L4" s="8"/>
      <c r="M4" s="13"/>
      <c r="N4" s="13"/>
      <c r="O4" s="8"/>
      <c r="P4" s="8"/>
      <c r="Q4" s="69">
        <f t="shared" si="0"/>
        <v>0</v>
      </c>
      <c r="R4" s="9"/>
      <c r="S4" s="8"/>
      <c r="T4" s="8"/>
      <c r="U4" s="69">
        <f t="shared" si="1"/>
        <v>0</v>
      </c>
      <c r="V4" s="14"/>
      <c r="W4" s="69">
        <f t="shared" si="2"/>
        <v>0</v>
      </c>
      <c r="X4" s="15">
        <v>3</v>
      </c>
      <c r="Y4" s="14">
        <f t="shared" si="3"/>
        <v>-3</v>
      </c>
    </row>
    <row r="5" spans="2:25" x14ac:dyDescent="0.35">
      <c r="B5" s="11">
        <v>43</v>
      </c>
      <c r="C5" s="11" t="s">
        <v>51</v>
      </c>
      <c r="D5" s="8"/>
      <c r="E5" s="9"/>
      <c r="F5" s="10"/>
      <c r="G5" s="10"/>
      <c r="H5" s="11"/>
      <c r="I5" s="11"/>
      <c r="J5" s="12"/>
      <c r="K5" s="8"/>
      <c r="L5" s="8"/>
      <c r="M5" s="13"/>
      <c r="N5" s="13"/>
      <c r="O5" s="39"/>
      <c r="P5" s="8"/>
      <c r="Q5" s="69">
        <f t="shared" si="0"/>
        <v>0</v>
      </c>
      <c r="R5" s="9"/>
      <c r="S5" s="8"/>
      <c r="T5" s="8"/>
      <c r="U5" s="69">
        <f t="shared" si="1"/>
        <v>0</v>
      </c>
      <c r="V5" s="14"/>
      <c r="W5" s="69">
        <f t="shared" si="2"/>
        <v>0</v>
      </c>
      <c r="X5" s="15">
        <v>61</v>
      </c>
      <c r="Y5" s="14">
        <f t="shared" si="3"/>
        <v>-61</v>
      </c>
    </row>
    <row r="6" spans="2:25" x14ac:dyDescent="0.35">
      <c r="B6" s="11">
        <v>44</v>
      </c>
      <c r="C6" s="11" t="s">
        <v>52</v>
      </c>
      <c r="D6" s="8"/>
      <c r="E6" s="9"/>
      <c r="F6" s="10"/>
      <c r="G6" s="10"/>
      <c r="H6" s="11"/>
      <c r="I6" s="11"/>
      <c r="J6" s="12"/>
      <c r="K6" s="8"/>
      <c r="L6" s="13"/>
      <c r="M6" s="13"/>
      <c r="N6" s="13"/>
      <c r="O6" s="8"/>
      <c r="P6" s="8"/>
      <c r="Q6" s="69">
        <f t="shared" si="0"/>
        <v>0</v>
      </c>
      <c r="R6" s="9"/>
      <c r="S6" s="8"/>
      <c r="T6" s="8"/>
      <c r="U6" s="69">
        <f t="shared" si="1"/>
        <v>0</v>
      </c>
      <c r="V6" s="14"/>
      <c r="W6" s="69">
        <f t="shared" si="2"/>
        <v>0</v>
      </c>
      <c r="X6" s="15">
        <v>29</v>
      </c>
      <c r="Y6" s="14">
        <f t="shared" si="3"/>
        <v>-29</v>
      </c>
    </row>
    <row r="7" spans="2:25" x14ac:dyDescent="0.35">
      <c r="B7" s="11">
        <v>45</v>
      </c>
      <c r="C7" s="11" t="s">
        <v>53</v>
      </c>
      <c r="D7" s="8"/>
      <c r="E7" s="9"/>
      <c r="F7" s="10"/>
      <c r="G7" s="10"/>
      <c r="H7" s="11"/>
      <c r="I7" s="11"/>
      <c r="J7" s="12"/>
      <c r="K7" s="8"/>
      <c r="L7" s="13"/>
      <c r="M7" s="13"/>
      <c r="N7" s="13"/>
      <c r="O7" s="8"/>
      <c r="P7" s="8"/>
      <c r="Q7" s="69">
        <f t="shared" si="0"/>
        <v>0</v>
      </c>
      <c r="R7" s="9"/>
      <c r="S7" s="8"/>
      <c r="T7" s="8"/>
      <c r="U7" s="69">
        <f t="shared" si="1"/>
        <v>0</v>
      </c>
      <c r="V7" s="14"/>
      <c r="W7" s="69">
        <f t="shared" si="2"/>
        <v>0</v>
      </c>
      <c r="X7" s="15">
        <v>275</v>
      </c>
      <c r="Y7" s="14">
        <f t="shared" si="3"/>
        <v>-275</v>
      </c>
    </row>
    <row r="8" spans="2:25" x14ac:dyDescent="0.35">
      <c r="B8" s="11">
        <v>46</v>
      </c>
      <c r="C8" s="11" t="s">
        <v>54</v>
      </c>
      <c r="D8" s="8"/>
      <c r="E8" s="9"/>
      <c r="F8" s="10"/>
      <c r="G8" s="10"/>
      <c r="H8" s="11"/>
      <c r="I8" s="11"/>
      <c r="J8" s="12"/>
      <c r="K8" s="8"/>
      <c r="L8" s="13"/>
      <c r="M8" s="13"/>
      <c r="N8" s="13"/>
      <c r="O8" s="8"/>
      <c r="P8" s="8"/>
      <c r="Q8" s="69">
        <f t="shared" si="0"/>
        <v>0</v>
      </c>
      <c r="R8" s="9"/>
      <c r="S8" s="8"/>
      <c r="T8" s="8"/>
      <c r="U8" s="69">
        <f t="shared" si="1"/>
        <v>0</v>
      </c>
      <c r="V8" s="14"/>
      <c r="W8" s="69">
        <f t="shared" si="2"/>
        <v>0</v>
      </c>
      <c r="X8" s="15">
        <v>29</v>
      </c>
      <c r="Y8" s="14">
        <f t="shared" ref="Y8" si="4">W8-X8</f>
        <v>-29</v>
      </c>
    </row>
    <row r="9" spans="2:25" x14ac:dyDescent="0.35">
      <c r="B9" s="30">
        <v>50</v>
      </c>
      <c r="C9" s="30" t="s">
        <v>55</v>
      </c>
      <c r="D9" s="10">
        <f t="shared" ref="D9:N9" si="5">D3+D5+D7+D8</f>
        <v>0</v>
      </c>
      <c r="E9" s="10">
        <f t="shared" si="5"/>
        <v>0</v>
      </c>
      <c r="F9" s="10">
        <f t="shared" si="5"/>
        <v>0</v>
      </c>
      <c r="G9" s="10">
        <f t="shared" si="5"/>
        <v>0</v>
      </c>
      <c r="H9" s="10">
        <f t="shared" si="5"/>
        <v>0</v>
      </c>
      <c r="I9" s="10">
        <f t="shared" si="5"/>
        <v>0</v>
      </c>
      <c r="J9" s="40">
        <f t="shared" si="5"/>
        <v>0</v>
      </c>
      <c r="K9" s="40">
        <f t="shared" si="5"/>
        <v>0</v>
      </c>
      <c r="L9" s="40">
        <f t="shared" si="5"/>
        <v>0</v>
      </c>
      <c r="M9" s="41">
        <f>M3+M5+M7+M8</f>
        <v>0</v>
      </c>
      <c r="N9" s="40">
        <f t="shared" si="5"/>
        <v>0</v>
      </c>
      <c r="O9" s="10">
        <f>O3+O5+O7+O8</f>
        <v>0</v>
      </c>
      <c r="P9" s="10">
        <f>P3+P5+P7+P8</f>
        <v>0</v>
      </c>
      <c r="Q9" s="69">
        <f t="shared" si="0"/>
        <v>0</v>
      </c>
      <c r="R9" s="10">
        <f>R3+R5+R7+R8</f>
        <v>0</v>
      </c>
      <c r="S9" s="10">
        <f>S3+S5+S7+S8</f>
        <v>0</v>
      </c>
      <c r="T9" s="10">
        <f>T3+T5+T7+T8</f>
        <v>0</v>
      </c>
      <c r="U9" s="69">
        <f>U3+U5+U7+U8</f>
        <v>0</v>
      </c>
      <c r="V9" s="8"/>
      <c r="W9" s="69">
        <f>W3+W5+W7+W8</f>
        <v>0</v>
      </c>
      <c r="X9" s="15">
        <f>X3+X5+X7+X8</f>
        <v>366</v>
      </c>
      <c r="Y9" s="14">
        <f t="shared" ref="Y9" si="6">W9-X9</f>
        <v>-366</v>
      </c>
    </row>
    <row r="10" spans="2:25" ht="9" customHeight="1" x14ac:dyDescent="0.35">
      <c r="B10" s="30"/>
      <c r="C10" s="30"/>
      <c r="D10" s="8"/>
      <c r="E10" s="9"/>
      <c r="F10" s="10"/>
      <c r="G10" s="10"/>
      <c r="H10" s="11"/>
      <c r="I10" s="11"/>
      <c r="J10" s="12"/>
      <c r="K10" s="8"/>
      <c r="L10" s="8"/>
      <c r="M10" s="13"/>
      <c r="N10" s="8"/>
      <c r="O10" s="8"/>
      <c r="P10" s="8"/>
      <c r="Q10" s="69"/>
      <c r="R10" s="8"/>
      <c r="S10" s="8"/>
      <c r="T10" s="8"/>
      <c r="U10" s="69"/>
      <c r="V10" s="8"/>
      <c r="W10" s="69"/>
      <c r="X10" s="15"/>
      <c r="Y10" s="14"/>
    </row>
    <row r="11" spans="2:25" x14ac:dyDescent="0.35">
      <c r="B11" s="29" t="s">
        <v>56</v>
      </c>
      <c r="C11" s="11"/>
      <c r="D11" s="8"/>
      <c r="E11" s="9"/>
      <c r="F11" s="10"/>
      <c r="G11" s="10"/>
      <c r="H11" s="11"/>
      <c r="I11" s="11"/>
      <c r="J11" s="12"/>
      <c r="K11" s="8"/>
      <c r="L11" s="8"/>
      <c r="M11" s="13"/>
      <c r="N11" s="13"/>
      <c r="O11" s="8"/>
      <c r="P11" s="8"/>
      <c r="Q11" s="69"/>
      <c r="R11" s="9"/>
      <c r="S11" s="8"/>
      <c r="T11" s="8"/>
      <c r="U11" s="69"/>
      <c r="V11" s="14"/>
      <c r="W11" s="69"/>
      <c r="X11" s="15"/>
      <c r="Y11" s="14"/>
    </row>
    <row r="12" spans="2:25" x14ac:dyDescent="0.35">
      <c r="B12" s="11">
        <v>51</v>
      </c>
      <c r="C12" s="11" t="s">
        <v>57</v>
      </c>
      <c r="D12" s="8"/>
      <c r="E12" s="9"/>
      <c r="F12" s="10"/>
      <c r="G12" s="10"/>
      <c r="H12" s="11"/>
      <c r="I12" s="11"/>
      <c r="J12" s="12"/>
      <c r="K12" s="8"/>
      <c r="L12" s="8"/>
      <c r="M12" s="13"/>
      <c r="N12" s="13"/>
      <c r="O12" s="8"/>
      <c r="P12" s="8"/>
      <c r="Q12" s="69">
        <f>SUM(D12:P12)</f>
        <v>0</v>
      </c>
      <c r="R12" s="9"/>
      <c r="S12" s="8"/>
      <c r="T12" s="8"/>
      <c r="U12" s="69">
        <f>R12+S12+T12</f>
        <v>0</v>
      </c>
      <c r="V12" s="14"/>
      <c r="W12" s="69">
        <f>Q12+U12</f>
        <v>0</v>
      </c>
      <c r="X12" s="15">
        <v>4</v>
      </c>
      <c r="Y12" s="14">
        <f t="shared" ref="Y12" si="7">W12-X12</f>
        <v>-4</v>
      </c>
    </row>
    <row r="13" spans="2:25" x14ac:dyDescent="0.35">
      <c r="B13" s="30">
        <v>60</v>
      </c>
      <c r="C13" s="30" t="s">
        <v>58</v>
      </c>
      <c r="D13" s="8"/>
      <c r="E13" s="9"/>
      <c r="F13" s="10"/>
      <c r="G13" s="10"/>
      <c r="H13" s="11"/>
      <c r="I13" s="11"/>
      <c r="J13" s="12"/>
      <c r="K13" s="8"/>
      <c r="L13" s="8"/>
      <c r="M13" s="13"/>
      <c r="N13" s="13"/>
      <c r="O13" s="8"/>
      <c r="P13" s="8"/>
      <c r="Q13" s="69">
        <f>SUM(D13:P13)</f>
        <v>0</v>
      </c>
      <c r="R13" s="9"/>
      <c r="S13" s="8"/>
      <c r="T13" s="8"/>
      <c r="U13" s="69">
        <f>R13+S13+T13</f>
        <v>0</v>
      </c>
      <c r="V13" s="14"/>
      <c r="W13" s="69">
        <f>Q13+U13</f>
        <v>0</v>
      </c>
      <c r="X13" s="15">
        <v>38</v>
      </c>
      <c r="Y13" s="14">
        <f t="shared" ref="Y13" si="8">W13-X13</f>
        <v>-38</v>
      </c>
    </row>
    <row r="14" spans="2:25" ht="9" customHeight="1" x14ac:dyDescent="0.35">
      <c r="B14" s="30"/>
      <c r="C14" s="30"/>
      <c r="D14" s="8"/>
      <c r="E14" s="9"/>
      <c r="F14" s="10"/>
      <c r="G14" s="10"/>
      <c r="H14" s="11"/>
      <c r="I14" s="11"/>
      <c r="J14" s="12"/>
      <c r="K14" s="8"/>
      <c r="L14" s="8"/>
      <c r="M14" s="13"/>
      <c r="N14" s="13"/>
      <c r="O14" s="8"/>
      <c r="P14" s="8"/>
      <c r="Q14" s="69"/>
      <c r="R14" s="9"/>
      <c r="S14" s="8"/>
      <c r="T14" s="8"/>
      <c r="U14" s="69"/>
      <c r="V14" s="14"/>
      <c r="W14" s="69"/>
      <c r="X14" s="15"/>
      <c r="Y14" s="14"/>
    </row>
    <row r="15" spans="2:25" x14ac:dyDescent="0.35">
      <c r="B15" s="29" t="s">
        <v>59</v>
      </c>
      <c r="C15" s="11"/>
      <c r="D15" s="8"/>
      <c r="E15" s="9"/>
      <c r="F15" s="10"/>
      <c r="G15" s="10"/>
      <c r="H15" s="11"/>
      <c r="I15" s="11"/>
      <c r="J15" s="12"/>
      <c r="K15" s="8"/>
      <c r="L15" s="8"/>
      <c r="M15" s="13"/>
      <c r="N15" s="13"/>
      <c r="O15" s="8"/>
      <c r="P15" s="8"/>
      <c r="Q15" s="69"/>
      <c r="R15" s="9"/>
      <c r="S15" s="8"/>
      <c r="T15" s="8"/>
      <c r="U15" s="69"/>
      <c r="V15" s="14"/>
      <c r="W15" s="69"/>
      <c r="X15" s="15"/>
      <c r="Y15" s="14"/>
    </row>
    <row r="16" spans="2:25" x14ac:dyDescent="0.35">
      <c r="B16" s="11">
        <v>61</v>
      </c>
      <c r="C16" s="11" t="s">
        <v>60</v>
      </c>
      <c r="D16" s="8"/>
      <c r="E16" s="9"/>
      <c r="F16" s="10"/>
      <c r="G16" s="10"/>
      <c r="H16" s="11"/>
      <c r="I16" s="11"/>
      <c r="J16" s="12"/>
      <c r="K16" s="8"/>
      <c r="L16" s="8"/>
      <c r="M16" s="13"/>
      <c r="N16" s="13"/>
      <c r="O16" s="8"/>
      <c r="P16" s="8"/>
      <c r="Q16" s="69">
        <f>SUM(D16:P16)</f>
        <v>0</v>
      </c>
      <c r="R16" s="9"/>
      <c r="S16" s="8"/>
      <c r="T16" s="8"/>
      <c r="U16" s="69">
        <f>R16+S16+T16</f>
        <v>0</v>
      </c>
      <c r="V16" s="14"/>
      <c r="W16" s="69">
        <f>Q16+U16</f>
        <v>0</v>
      </c>
      <c r="X16" s="15">
        <v>1</v>
      </c>
      <c r="Y16" s="14">
        <f t="shared" ref="Y16" si="9">W16-X16</f>
        <v>-1</v>
      </c>
    </row>
    <row r="17" spans="1:26" x14ac:dyDescent="0.35">
      <c r="B17" s="30">
        <v>70</v>
      </c>
      <c r="C17" s="30" t="s">
        <v>61</v>
      </c>
      <c r="D17" s="8"/>
      <c r="E17" s="9"/>
      <c r="F17" s="10"/>
      <c r="G17" s="10"/>
      <c r="H17" s="11"/>
      <c r="I17" s="11"/>
      <c r="J17" s="12"/>
      <c r="K17" s="8"/>
      <c r="L17" s="8"/>
      <c r="M17" s="13"/>
      <c r="N17" s="13"/>
      <c r="O17" s="8"/>
      <c r="P17" s="8"/>
      <c r="Q17" s="69">
        <f>SUM(D17:P17)</f>
        <v>0</v>
      </c>
      <c r="R17" s="9"/>
      <c r="S17" s="8"/>
      <c r="T17" s="8"/>
      <c r="U17" s="69">
        <f>R17+S17+T17</f>
        <v>0</v>
      </c>
      <c r="V17" s="14"/>
      <c r="W17" s="69">
        <f>Q17+U17</f>
        <v>0</v>
      </c>
      <c r="X17" s="15">
        <v>5</v>
      </c>
      <c r="Y17" s="14">
        <f t="shared" ref="Y17" si="10">W17-X17</f>
        <v>-5</v>
      </c>
    </row>
    <row r="18" spans="1:26" ht="10.5" customHeight="1" x14ac:dyDescent="0.35">
      <c r="B18" s="30"/>
      <c r="C18" s="30"/>
      <c r="D18" s="8"/>
      <c r="E18" s="9"/>
      <c r="F18" s="10"/>
      <c r="G18" s="10"/>
      <c r="H18" s="11"/>
      <c r="I18" s="11"/>
      <c r="J18" s="12"/>
      <c r="K18" s="8"/>
      <c r="L18" s="8"/>
      <c r="M18" s="13"/>
      <c r="N18" s="13"/>
      <c r="O18" s="8"/>
      <c r="P18" s="8"/>
      <c r="Q18" s="69"/>
      <c r="R18" s="9"/>
      <c r="S18" s="8"/>
      <c r="T18" s="8"/>
      <c r="U18" s="69"/>
      <c r="V18" s="14"/>
      <c r="W18" s="69"/>
      <c r="X18" s="15"/>
      <c r="Y18" s="14"/>
    </row>
    <row r="19" spans="1:26" x14ac:dyDescent="0.35">
      <c r="B19" s="29" t="s">
        <v>62</v>
      </c>
      <c r="C19" s="11"/>
      <c r="D19" s="8"/>
      <c r="E19" s="9"/>
      <c r="F19" s="10"/>
      <c r="G19" s="10"/>
      <c r="H19" s="11"/>
      <c r="I19" s="11"/>
      <c r="J19" s="12"/>
      <c r="K19" s="8"/>
      <c r="L19" s="8"/>
      <c r="M19" s="13"/>
      <c r="N19" s="13"/>
      <c r="O19" s="8"/>
      <c r="P19" s="8"/>
      <c r="Q19" s="69"/>
      <c r="R19" s="9"/>
      <c r="S19" s="8"/>
      <c r="T19" s="8"/>
      <c r="U19" s="69"/>
      <c r="V19" s="14"/>
      <c r="W19" s="69"/>
      <c r="X19" s="15"/>
      <c r="Y19" s="14"/>
    </row>
    <row r="20" spans="1:26" x14ac:dyDescent="0.35">
      <c r="A20" s="42"/>
      <c r="B20" s="7">
        <v>71</v>
      </c>
      <c r="C20" s="7" t="s">
        <v>63</v>
      </c>
      <c r="D20" s="13"/>
      <c r="E20" s="43"/>
      <c r="F20" s="41"/>
      <c r="G20" s="41"/>
      <c r="H20" s="11"/>
      <c r="I20" s="7"/>
      <c r="J20" s="12"/>
      <c r="K20" s="8"/>
      <c r="L20" s="13"/>
      <c r="M20" s="13"/>
      <c r="N20" s="13"/>
      <c r="O20" s="13"/>
      <c r="P20" s="13"/>
      <c r="Q20" s="84">
        <f t="shared" ref="Q20:Q26" si="11">SUM(D20:P20)</f>
        <v>0</v>
      </c>
      <c r="R20" s="43"/>
      <c r="S20" s="13"/>
      <c r="T20" s="13"/>
      <c r="U20" s="84">
        <f t="shared" ref="U20:U27" si="12">R20+S20+T20</f>
        <v>0</v>
      </c>
      <c r="V20" s="44"/>
      <c r="W20" s="84">
        <f t="shared" ref="W20:W27" si="13">Q20+U20</f>
        <v>0</v>
      </c>
      <c r="X20" s="45">
        <v>4</v>
      </c>
      <c r="Y20" s="14">
        <f t="shared" ref="Y20:Y27" si="14">W20-X20</f>
        <v>-4</v>
      </c>
      <c r="Z20" s="42"/>
    </row>
    <row r="21" spans="1:26" x14ac:dyDescent="0.35">
      <c r="B21" s="11">
        <v>72</v>
      </c>
      <c r="C21" s="11" t="s">
        <v>64</v>
      </c>
      <c r="D21" s="8"/>
      <c r="E21" s="9"/>
      <c r="F21" s="10"/>
      <c r="G21" s="10"/>
      <c r="H21" s="11"/>
      <c r="I21" s="11"/>
      <c r="J21" s="12"/>
      <c r="K21" s="8"/>
      <c r="L21" s="8"/>
      <c r="M21" s="13"/>
      <c r="N21" s="13"/>
      <c r="O21" s="8"/>
      <c r="P21" s="8"/>
      <c r="Q21" s="69">
        <f t="shared" si="11"/>
        <v>0</v>
      </c>
      <c r="R21" s="9"/>
      <c r="S21" s="8"/>
      <c r="T21" s="8"/>
      <c r="U21" s="69">
        <f t="shared" si="12"/>
        <v>0</v>
      </c>
      <c r="V21" s="14"/>
      <c r="W21" s="69">
        <f t="shared" si="13"/>
        <v>0</v>
      </c>
      <c r="X21" s="15">
        <v>33</v>
      </c>
      <c r="Y21" s="14">
        <f t="shared" si="14"/>
        <v>-33</v>
      </c>
    </row>
    <row r="22" spans="1:26" x14ac:dyDescent="0.35">
      <c r="B22" s="11">
        <v>73</v>
      </c>
      <c r="C22" s="11" t="s">
        <v>65</v>
      </c>
      <c r="D22" s="8"/>
      <c r="E22" s="9"/>
      <c r="F22" s="10"/>
      <c r="G22" s="10"/>
      <c r="H22" s="11"/>
      <c r="I22" s="11"/>
      <c r="J22" s="12"/>
      <c r="K22" s="8"/>
      <c r="L22" s="8"/>
      <c r="M22" s="13"/>
      <c r="N22" s="13"/>
      <c r="O22" s="8"/>
      <c r="P22" s="8"/>
      <c r="Q22" s="69">
        <f t="shared" si="11"/>
        <v>0</v>
      </c>
      <c r="R22" s="9"/>
      <c r="S22" s="8"/>
      <c r="T22" s="8"/>
      <c r="U22" s="69">
        <f t="shared" si="12"/>
        <v>0</v>
      </c>
      <c r="V22" s="14"/>
      <c r="W22" s="69">
        <f t="shared" si="13"/>
        <v>0</v>
      </c>
      <c r="X22" s="15">
        <v>3</v>
      </c>
      <c r="Y22" s="14">
        <f t="shared" si="14"/>
        <v>-3</v>
      </c>
    </row>
    <row r="23" spans="1:26" x14ac:dyDescent="0.35">
      <c r="B23" s="11">
        <v>74</v>
      </c>
      <c r="C23" s="11" t="s">
        <v>66</v>
      </c>
      <c r="D23" s="8"/>
      <c r="E23" s="9"/>
      <c r="F23" s="10"/>
      <c r="G23" s="10"/>
      <c r="H23" s="11"/>
      <c r="I23" s="11"/>
      <c r="J23" s="12"/>
      <c r="K23" s="8"/>
      <c r="L23" s="8"/>
      <c r="M23" s="13"/>
      <c r="N23" s="13"/>
      <c r="O23" s="8"/>
      <c r="P23" s="8"/>
      <c r="Q23" s="69">
        <f t="shared" si="11"/>
        <v>0</v>
      </c>
      <c r="R23" s="9"/>
      <c r="S23" s="8"/>
      <c r="T23" s="8"/>
      <c r="U23" s="69">
        <f t="shared" si="12"/>
        <v>0</v>
      </c>
      <c r="V23" s="14"/>
      <c r="W23" s="69">
        <f t="shared" si="13"/>
        <v>0</v>
      </c>
      <c r="X23" s="15">
        <v>56</v>
      </c>
      <c r="Y23" s="14">
        <f t="shared" si="14"/>
        <v>-56</v>
      </c>
    </row>
    <row r="24" spans="1:26" x14ac:dyDescent="0.35">
      <c r="B24" s="11">
        <v>75</v>
      </c>
      <c r="C24" s="11" t="s">
        <v>67</v>
      </c>
      <c r="D24" s="8"/>
      <c r="E24" s="9"/>
      <c r="F24" s="10"/>
      <c r="G24" s="10"/>
      <c r="H24" s="11"/>
      <c r="I24" s="11"/>
      <c r="J24" s="12"/>
      <c r="K24" s="8"/>
      <c r="L24" s="8"/>
      <c r="M24" s="13"/>
      <c r="N24" s="13"/>
      <c r="O24" s="8"/>
      <c r="P24" s="8"/>
      <c r="Q24" s="69">
        <f t="shared" si="11"/>
        <v>0</v>
      </c>
      <c r="R24" s="9"/>
      <c r="S24" s="8"/>
      <c r="T24" s="8"/>
      <c r="U24" s="69">
        <f t="shared" si="12"/>
        <v>0</v>
      </c>
      <c r="V24" s="14"/>
      <c r="W24" s="69">
        <f t="shared" si="13"/>
        <v>0</v>
      </c>
      <c r="X24" s="15">
        <v>5</v>
      </c>
      <c r="Y24" s="14">
        <f t="shared" si="14"/>
        <v>-5</v>
      </c>
    </row>
    <row r="25" spans="1:26" x14ac:dyDescent="0.35">
      <c r="B25" s="11">
        <v>76</v>
      </c>
      <c r="C25" s="11" t="s">
        <v>68</v>
      </c>
      <c r="D25" s="8"/>
      <c r="E25" s="9"/>
      <c r="F25" s="10"/>
      <c r="G25" s="10"/>
      <c r="H25" s="11"/>
      <c r="I25" s="11"/>
      <c r="J25" s="12"/>
      <c r="K25" s="8"/>
      <c r="L25" s="8"/>
      <c r="M25" s="13"/>
      <c r="N25" s="13"/>
      <c r="O25" s="8"/>
      <c r="P25" s="8"/>
      <c r="Q25" s="69">
        <f t="shared" si="11"/>
        <v>0</v>
      </c>
      <c r="R25" s="9"/>
      <c r="S25" s="8"/>
      <c r="T25" s="8"/>
      <c r="U25" s="69">
        <f t="shared" si="12"/>
        <v>0</v>
      </c>
      <c r="V25" s="14"/>
      <c r="W25" s="69">
        <f t="shared" si="13"/>
        <v>0</v>
      </c>
      <c r="X25" s="15">
        <v>39</v>
      </c>
      <c r="Y25" s="14">
        <f t="shared" si="14"/>
        <v>-39</v>
      </c>
    </row>
    <row r="26" spans="1:26" x14ac:dyDescent="0.35">
      <c r="B26" s="11">
        <v>77</v>
      </c>
      <c r="C26" s="11" t="s">
        <v>69</v>
      </c>
      <c r="D26" s="46"/>
      <c r="E26" s="9"/>
      <c r="F26" s="10"/>
      <c r="G26" s="10"/>
      <c r="H26" s="11"/>
      <c r="I26" s="11"/>
      <c r="J26" s="12"/>
      <c r="K26" s="8"/>
      <c r="L26" s="8"/>
      <c r="M26" s="13"/>
      <c r="N26" s="13"/>
      <c r="O26" s="8"/>
      <c r="P26" s="8"/>
      <c r="Q26" s="69">
        <f t="shared" si="11"/>
        <v>0</v>
      </c>
      <c r="R26" s="9"/>
      <c r="S26" s="8"/>
      <c r="T26" s="8"/>
      <c r="U26" s="69">
        <f t="shared" si="12"/>
        <v>0</v>
      </c>
      <c r="V26" s="14"/>
      <c r="W26" s="69">
        <f t="shared" si="13"/>
        <v>0</v>
      </c>
      <c r="X26" s="15">
        <v>21</v>
      </c>
      <c r="Y26" s="14">
        <f t="shared" si="14"/>
        <v>-21</v>
      </c>
    </row>
    <row r="27" spans="1:26" x14ac:dyDescent="0.35">
      <c r="B27" s="30">
        <v>80</v>
      </c>
      <c r="C27" s="30" t="s">
        <v>70</v>
      </c>
      <c r="D27" s="8">
        <f t="shared" ref="D27:J27" si="15">D21+D23+D25</f>
        <v>0</v>
      </c>
      <c r="E27" s="8">
        <f t="shared" si="15"/>
        <v>0</v>
      </c>
      <c r="F27" s="8">
        <f t="shared" si="15"/>
        <v>0</v>
      </c>
      <c r="G27" s="8">
        <f t="shared" si="15"/>
        <v>0</v>
      </c>
      <c r="H27" s="8">
        <f t="shared" si="15"/>
        <v>0</v>
      </c>
      <c r="I27" s="8">
        <f t="shared" si="15"/>
        <v>0</v>
      </c>
      <c r="J27" s="12">
        <f t="shared" si="15"/>
        <v>0</v>
      </c>
      <c r="K27" s="8">
        <v>0</v>
      </c>
      <c r="L27" s="8">
        <f t="shared" ref="L27:T27" si="16">L21+L23+L25</f>
        <v>0</v>
      </c>
      <c r="M27" s="8">
        <f t="shared" si="16"/>
        <v>0</v>
      </c>
      <c r="N27" s="8">
        <f t="shared" si="16"/>
        <v>0</v>
      </c>
      <c r="O27" s="8">
        <f t="shared" si="16"/>
        <v>0</v>
      </c>
      <c r="P27" s="8">
        <f t="shared" si="16"/>
        <v>0</v>
      </c>
      <c r="Q27" s="69">
        <f t="shared" si="16"/>
        <v>0</v>
      </c>
      <c r="R27" s="8">
        <f t="shared" si="16"/>
        <v>0</v>
      </c>
      <c r="S27" s="8">
        <f t="shared" si="16"/>
        <v>0</v>
      </c>
      <c r="T27" s="8">
        <f t="shared" si="16"/>
        <v>0</v>
      </c>
      <c r="U27" s="69">
        <f t="shared" si="12"/>
        <v>0</v>
      </c>
      <c r="V27" s="8"/>
      <c r="W27" s="69">
        <f t="shared" si="13"/>
        <v>0</v>
      </c>
      <c r="X27" s="15">
        <f>X21+X23+X25</f>
        <v>128</v>
      </c>
      <c r="Y27" s="14">
        <f t="shared" si="14"/>
        <v>-128</v>
      </c>
    </row>
    <row r="28" spans="1:26" ht="9.75" customHeight="1" x14ac:dyDescent="0.35">
      <c r="B28" s="30"/>
      <c r="C28" s="30"/>
      <c r="D28" s="8"/>
      <c r="E28" s="9"/>
      <c r="F28" s="10"/>
      <c r="G28" s="10"/>
      <c r="H28" s="11"/>
      <c r="I28" s="11"/>
      <c r="J28" s="12"/>
      <c r="K28" s="8"/>
      <c r="L28" s="8"/>
      <c r="M28" s="13"/>
      <c r="N28" s="8"/>
      <c r="O28" s="8"/>
      <c r="P28" s="8"/>
      <c r="Q28" s="69"/>
      <c r="R28" s="8"/>
      <c r="S28" s="8"/>
      <c r="T28" s="8"/>
      <c r="U28" s="69"/>
      <c r="V28" s="8"/>
      <c r="W28" s="69"/>
      <c r="X28" s="15"/>
      <c r="Y28" s="14"/>
    </row>
    <row r="29" spans="1:26" x14ac:dyDescent="0.35">
      <c r="A29" s="42"/>
      <c r="B29" s="47">
        <v>85</v>
      </c>
      <c r="C29" s="47" t="s">
        <v>71</v>
      </c>
      <c r="D29" s="13"/>
      <c r="E29" s="43"/>
      <c r="F29" s="41"/>
      <c r="G29" s="41"/>
      <c r="H29" s="11"/>
      <c r="I29" s="7"/>
      <c r="J29" s="12"/>
      <c r="K29" s="8"/>
      <c r="L29" s="13"/>
      <c r="M29" s="13"/>
      <c r="N29" s="13"/>
      <c r="O29" s="13"/>
      <c r="P29" s="13"/>
      <c r="Q29" s="84">
        <f>SUM(D29:P29)</f>
        <v>0</v>
      </c>
      <c r="R29" s="13"/>
      <c r="S29" s="13"/>
      <c r="T29" s="13"/>
      <c r="U29" s="84">
        <f>SUM(R29+S29+T29)</f>
        <v>0</v>
      </c>
      <c r="V29" s="13"/>
      <c r="W29" s="84">
        <f>SUM(Q29+U29)</f>
        <v>0</v>
      </c>
      <c r="X29" s="45">
        <v>251</v>
      </c>
      <c r="Y29" s="44">
        <f>W29-X29</f>
        <v>-251</v>
      </c>
      <c r="Z29" s="42"/>
    </row>
    <row r="30" spans="1:26" x14ac:dyDescent="0.35">
      <c r="B30" s="30">
        <v>90</v>
      </c>
      <c r="C30" s="30" t="s">
        <v>72</v>
      </c>
      <c r="D30" s="8"/>
      <c r="E30" s="43"/>
      <c r="F30" s="10"/>
      <c r="G30" s="10"/>
      <c r="H30" s="11"/>
      <c r="I30" s="11"/>
      <c r="J30" s="12"/>
      <c r="K30" s="8"/>
      <c r="L30" s="13"/>
      <c r="M30" s="13"/>
      <c r="N30" s="13"/>
      <c r="O30" s="8"/>
      <c r="P30" s="8"/>
      <c r="Q30" s="69">
        <f>SUM(D30:P30)</f>
        <v>0</v>
      </c>
      <c r="R30" s="9"/>
      <c r="S30" s="8"/>
      <c r="T30" s="8"/>
      <c r="U30" s="69">
        <f>R30+S30+T30</f>
        <v>0</v>
      </c>
      <c r="V30" s="14"/>
      <c r="W30" s="69">
        <f>Q30+U30</f>
        <v>0</v>
      </c>
      <c r="X30" s="15">
        <v>355</v>
      </c>
      <c r="Y30" s="14">
        <f>W30-X30</f>
        <v>-355</v>
      </c>
    </row>
    <row r="31" spans="1:26" x14ac:dyDescent="0.35">
      <c r="B31" s="30">
        <v>100</v>
      </c>
      <c r="C31" s="30" t="s">
        <v>73</v>
      </c>
      <c r="D31" s="8"/>
      <c r="E31" s="48"/>
      <c r="F31" s="10"/>
      <c r="G31" s="10"/>
      <c r="H31" s="11"/>
      <c r="I31" s="11"/>
      <c r="J31" s="12"/>
      <c r="K31" s="8"/>
      <c r="L31" s="8"/>
      <c r="M31" s="13"/>
      <c r="N31" s="13"/>
      <c r="O31" s="8"/>
      <c r="P31" s="8"/>
      <c r="Q31" s="69">
        <f>SUM(D31:P31)</f>
        <v>0</v>
      </c>
      <c r="R31" s="9"/>
      <c r="S31" s="8"/>
      <c r="T31" s="8"/>
      <c r="U31" s="69">
        <f>R31+S31+T31</f>
        <v>0</v>
      </c>
      <c r="V31" s="14"/>
      <c r="W31" s="69">
        <f>Q31+U31</f>
        <v>0</v>
      </c>
      <c r="X31" s="15">
        <v>8</v>
      </c>
      <c r="Y31" s="14">
        <f>W31-X31</f>
        <v>-8</v>
      </c>
    </row>
    <row r="32" spans="1:26" x14ac:dyDescent="0.35">
      <c r="A32" s="42"/>
      <c r="B32" s="47">
        <v>110</v>
      </c>
      <c r="C32" s="47" t="s">
        <v>86</v>
      </c>
      <c r="D32" s="13"/>
      <c r="E32" s="43"/>
      <c r="F32" s="41"/>
      <c r="G32" s="41"/>
      <c r="H32" s="11"/>
      <c r="I32" s="7"/>
      <c r="J32" s="12"/>
      <c r="K32" s="8"/>
      <c r="L32" s="13"/>
      <c r="M32" s="13"/>
      <c r="N32" s="13"/>
      <c r="O32" s="13"/>
      <c r="P32" s="13"/>
      <c r="Q32" s="84">
        <f>SUM(D32:P32)</f>
        <v>0</v>
      </c>
      <c r="R32" s="43"/>
      <c r="S32" s="13"/>
      <c r="T32" s="13"/>
      <c r="U32" s="84">
        <f>R32+S32+T32</f>
        <v>0</v>
      </c>
      <c r="V32" s="44"/>
      <c r="W32" s="84">
        <f>Q32+U32</f>
        <v>0</v>
      </c>
      <c r="X32" s="45">
        <v>243</v>
      </c>
      <c r="Y32" s="44">
        <f>W32-X32</f>
        <v>-243</v>
      </c>
      <c r="Z32" s="42"/>
    </row>
    <row r="33" spans="4:23" x14ac:dyDescent="0.35">
      <c r="D33" s="39"/>
      <c r="E33" s="49"/>
      <c r="F33" s="50"/>
      <c r="G33" s="50"/>
      <c r="J33" s="51"/>
      <c r="K33" s="52"/>
      <c r="L33" s="52"/>
      <c r="M33" s="53"/>
      <c r="N33" s="52"/>
      <c r="O33" s="39"/>
      <c r="P33" s="39"/>
      <c r="Q33" s="85"/>
      <c r="R33" s="39"/>
      <c r="S33" s="39"/>
      <c r="T33" s="39"/>
      <c r="U33" s="54"/>
      <c r="V33" s="39"/>
      <c r="W33" s="85"/>
    </row>
  </sheetData>
  <mergeCells count="1">
    <mergeCell ref="B1:C1"/>
  </mergeCells>
  <pageMargins left="0.47244094488188981" right="0.47244094488188981" top="0.59055118110236227" bottom="0.59055118110236227" header="0.51181102362204722" footer="0.51181102362204722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medlemskap</vt:lpstr>
      <vt:lpstr>verksamhet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Nils-Gustav Sahlin</dc:creator>
  <dc:description/>
  <cp:lastModifiedBy>Nils-Gustav Sahlin</cp:lastModifiedBy>
  <cp:revision>1</cp:revision>
  <cp:lastPrinted>2024-10-31T13:43:42Z</cp:lastPrinted>
  <dcterms:created xsi:type="dcterms:W3CDTF">2024-04-11T16:06:54Z</dcterms:created>
  <dcterms:modified xsi:type="dcterms:W3CDTF">2026-01-09T17:20:01Z</dcterms:modified>
  <dc:language>sv-FI</dc:language>
</cp:coreProperties>
</file>